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6\"/>
    </mc:Choice>
  </mc:AlternateContent>
  <bookViews>
    <workbookView xWindow="0" yWindow="0" windowWidth="8760" windowHeight="10860" tabRatio="889"/>
  </bookViews>
  <sheets>
    <sheet name="Table 1 2016" sheetId="13" r:id="rId1"/>
    <sheet name="Worksheet1" sheetId="75" state="hidden" r:id="rId2"/>
    <sheet name="Table 2 2016" sheetId="77" r:id="rId3"/>
    <sheet name="Table 3 2016" sheetId="45" r:id="rId4"/>
    <sheet name="Table 4 2016" sheetId="46" r:id="rId5"/>
    <sheet name="Table 5 2016" sheetId="37" r:id="rId6"/>
    <sheet name="Table 6 2016" sheetId="85" r:id="rId7"/>
    <sheet name="table4 2016 (2)" sheetId="94" state="hidden" r:id="rId8"/>
    <sheet name="table4 2016 jan" sheetId="95" state="hidden" r:id="rId9"/>
    <sheet name="table4 2016 feb" sheetId="96" state="hidden" r:id="rId10"/>
    <sheet name="table4 2016 mar" sheetId="97" state="hidden" r:id="rId11"/>
    <sheet name="table5 2016 (2)" sheetId="98" state="hidden" r:id="rId12"/>
    <sheet name="table5 2016 jan" sheetId="99" state="hidden" r:id="rId13"/>
    <sheet name="table5 2016 feb" sheetId="100" state="hidden" r:id="rId14"/>
    <sheet name="table5 2016 mar" sheetId="101" state="hidden" r:id="rId15"/>
    <sheet name="Table 6&quot; 2016" sheetId="86" state="hidden" r:id="rId16"/>
    <sheet name="Table 6&quot; 2016 jan" sheetId="87" state="hidden" r:id="rId17"/>
    <sheet name="Table 6&quot; 2016 feb" sheetId="88" state="hidden" r:id="rId18"/>
    <sheet name="Table 6&quot; 2016 mar" sheetId="89" state="hidden" r:id="rId19"/>
  </sheets>
  <definedNames>
    <definedName name="_xlnm.Print_Area" localSheetId="0">'Table 1 2016'!$A$1:$N$28</definedName>
    <definedName name="_xlnm.Print_Area" localSheetId="2">'Table 2 2016'!$A$1:$I$60</definedName>
    <definedName name="_xlnm.Print_Area" localSheetId="3">'Table 3 2016'!$A$1:$N$25</definedName>
    <definedName name="_xlnm.Print_Area" localSheetId="4">'Table 4 2016'!$A$1:$O$29</definedName>
    <definedName name="_xlnm.Print_Area" localSheetId="5">'Table 5 2016'!$A$1:$Q$28</definedName>
    <definedName name="_xlnm.Print_Area" localSheetId="6">'Table 6 2016'!$A$1:$P$42</definedName>
  </definedNames>
  <calcPr calcId="162913"/>
</workbook>
</file>

<file path=xl/calcChain.xml><?xml version="1.0" encoding="utf-8"?>
<calcChain xmlns="http://schemas.openxmlformats.org/spreadsheetml/2006/main">
  <c r="G23" i="75" l="1"/>
  <c r="F23" i="75"/>
  <c r="E23" i="75"/>
  <c r="Q9" i="99" l="1"/>
  <c r="P27" i="101"/>
  <c r="O27" i="101"/>
  <c r="N27" i="101"/>
  <c r="M27" i="101"/>
  <c r="L27" i="101"/>
  <c r="K27" i="101"/>
  <c r="J27" i="101"/>
  <c r="Q25" i="101"/>
  <c r="Q23" i="101"/>
  <c r="Q21" i="101"/>
  <c r="Q19" i="101"/>
  <c r="Q17" i="101"/>
  <c r="Q15" i="101"/>
  <c r="Q13" i="101"/>
  <c r="Q11" i="101"/>
  <c r="Q9" i="101"/>
  <c r="P27" i="100"/>
  <c r="O27" i="100"/>
  <c r="N27" i="100"/>
  <c r="M27" i="100"/>
  <c r="L27" i="100"/>
  <c r="K27" i="100"/>
  <c r="J27" i="100"/>
  <c r="Q25" i="100"/>
  <c r="Q23" i="100"/>
  <c r="Q21" i="100"/>
  <c r="Q19" i="100"/>
  <c r="Q17" i="100"/>
  <c r="Q15" i="100"/>
  <c r="Q13" i="100"/>
  <c r="Q11" i="100"/>
  <c r="Q9" i="100"/>
  <c r="P27" i="99"/>
  <c r="O27" i="99"/>
  <c r="N27" i="99"/>
  <c r="M27" i="99"/>
  <c r="L27" i="99"/>
  <c r="K27" i="99"/>
  <c r="J27" i="99"/>
  <c r="Q25" i="99"/>
  <c r="Q23" i="99"/>
  <c r="Q21" i="99"/>
  <c r="Q19" i="99"/>
  <c r="Q17" i="99"/>
  <c r="Q15" i="99"/>
  <c r="Q13" i="99"/>
  <c r="Q11" i="99"/>
  <c r="P25" i="98"/>
  <c r="O25" i="98"/>
  <c r="N25" i="98"/>
  <c r="M25" i="98"/>
  <c r="L25" i="98"/>
  <c r="K25" i="98"/>
  <c r="J25" i="98"/>
  <c r="Q25" i="98" s="1"/>
  <c r="P23" i="98"/>
  <c r="O23" i="98"/>
  <c r="N23" i="98"/>
  <c r="M23" i="98"/>
  <c r="L23" i="98"/>
  <c r="K23" i="98"/>
  <c r="J23" i="98"/>
  <c r="P21" i="98"/>
  <c r="O21" i="98"/>
  <c r="N21" i="98"/>
  <c r="M21" i="98"/>
  <c r="L21" i="98"/>
  <c r="K21" i="98"/>
  <c r="J21" i="98"/>
  <c r="P19" i="98"/>
  <c r="O19" i="98"/>
  <c r="N19" i="98"/>
  <c r="M19" i="98"/>
  <c r="L19" i="98"/>
  <c r="K19" i="98"/>
  <c r="J19" i="98"/>
  <c r="P17" i="98"/>
  <c r="O17" i="98"/>
  <c r="N17" i="98"/>
  <c r="M17" i="98"/>
  <c r="L17" i="98"/>
  <c r="K17" i="98"/>
  <c r="J17" i="98"/>
  <c r="P15" i="98"/>
  <c r="O15" i="98"/>
  <c r="N15" i="98"/>
  <c r="M15" i="98"/>
  <c r="L15" i="98"/>
  <c r="K15" i="98"/>
  <c r="J15" i="98"/>
  <c r="P13" i="98"/>
  <c r="O13" i="98"/>
  <c r="N13" i="98"/>
  <c r="M13" i="98"/>
  <c r="L13" i="98"/>
  <c r="K13" i="98"/>
  <c r="J13" i="98"/>
  <c r="P11" i="98"/>
  <c r="O11" i="98"/>
  <c r="N11" i="98"/>
  <c r="M11" i="98"/>
  <c r="L11" i="98"/>
  <c r="K11" i="98"/>
  <c r="J11" i="98"/>
  <c r="P9" i="98"/>
  <c r="O9" i="98"/>
  <c r="N9" i="98"/>
  <c r="M9" i="98"/>
  <c r="L9" i="98"/>
  <c r="K9" i="98"/>
  <c r="J9" i="98"/>
  <c r="Q27" i="101" l="1"/>
  <c r="Q13" i="98"/>
  <c r="Q21" i="98"/>
  <c r="Q27" i="100"/>
  <c r="Q15" i="98"/>
  <c r="O27" i="98"/>
  <c r="Q27" i="99"/>
  <c r="Q23" i="98"/>
  <c r="N27" i="98"/>
  <c r="Q19" i="98"/>
  <c r="Q17" i="98"/>
  <c r="K27" i="98"/>
  <c r="L27" i="98"/>
  <c r="P27" i="98"/>
  <c r="Q11" i="98"/>
  <c r="J27" i="98"/>
  <c r="M27" i="98"/>
  <c r="Q9" i="98"/>
  <c r="Q27" i="98" l="1"/>
  <c r="M28" i="97" l="1"/>
  <c r="I28" i="97"/>
  <c r="H28" i="97"/>
  <c r="G28" i="97"/>
  <c r="F28" i="97"/>
  <c r="N26" i="97"/>
  <c r="M24" i="97"/>
  <c r="L24" i="97"/>
  <c r="L28" i="97" s="1"/>
  <c r="K24" i="97"/>
  <c r="K28" i="97" s="1"/>
  <c r="J24" i="97"/>
  <c r="J28" i="97" s="1"/>
  <c r="I24" i="97"/>
  <c r="H24" i="97"/>
  <c r="G24" i="97"/>
  <c r="F24" i="97"/>
  <c r="E24" i="97"/>
  <c r="E28" i="97" s="1"/>
  <c r="N22" i="97"/>
  <c r="N20" i="97"/>
  <c r="N18" i="97"/>
  <c r="N16" i="97"/>
  <c r="N14" i="97"/>
  <c r="N12" i="97"/>
  <c r="N10" i="97"/>
  <c r="M28" i="96"/>
  <c r="L28" i="96"/>
  <c r="F28" i="96"/>
  <c r="N26" i="96"/>
  <c r="M24" i="96"/>
  <c r="L24" i="96"/>
  <c r="K24" i="96"/>
  <c r="K28" i="96" s="1"/>
  <c r="J24" i="96"/>
  <c r="J28" i="96" s="1"/>
  <c r="I24" i="96"/>
  <c r="I28" i="96" s="1"/>
  <c r="H24" i="96"/>
  <c r="H28" i="96" s="1"/>
  <c r="G24" i="96"/>
  <c r="G28" i="96" s="1"/>
  <c r="F24" i="96"/>
  <c r="E24" i="96"/>
  <c r="E28" i="96" s="1"/>
  <c r="N22" i="96"/>
  <c r="N20" i="96"/>
  <c r="N18" i="96"/>
  <c r="N16" i="96"/>
  <c r="N14" i="96"/>
  <c r="N12" i="96"/>
  <c r="N10" i="96"/>
  <c r="M28" i="95"/>
  <c r="K28" i="95"/>
  <c r="I28" i="95"/>
  <c r="N26" i="95"/>
  <c r="M24" i="95"/>
  <c r="L24" i="95"/>
  <c r="L28" i="95" s="1"/>
  <c r="K24" i="95"/>
  <c r="J24" i="95"/>
  <c r="J28" i="95" s="1"/>
  <c r="H24" i="95"/>
  <c r="H28" i="95" s="1"/>
  <c r="G24" i="95"/>
  <c r="G28" i="95" s="1"/>
  <c r="F24" i="95"/>
  <c r="F28" i="95" s="1"/>
  <c r="E24" i="95"/>
  <c r="E28" i="95" s="1"/>
  <c r="N22" i="95"/>
  <c r="N20" i="95"/>
  <c r="N18" i="95"/>
  <c r="N16" i="95"/>
  <c r="N14" i="95"/>
  <c r="N12" i="95"/>
  <c r="N10" i="95"/>
  <c r="M26" i="94"/>
  <c r="L26" i="94"/>
  <c r="K26" i="94"/>
  <c r="J26" i="94"/>
  <c r="I26" i="94"/>
  <c r="H26" i="94"/>
  <c r="G26" i="94"/>
  <c r="F26" i="94"/>
  <c r="E26" i="94"/>
  <c r="M22" i="94"/>
  <c r="L22" i="94"/>
  <c r="K22" i="94"/>
  <c r="J22" i="94"/>
  <c r="I22" i="94"/>
  <c r="H22" i="94"/>
  <c r="G22" i="94"/>
  <c r="F22" i="94"/>
  <c r="N22" i="94" s="1"/>
  <c r="E22" i="94"/>
  <c r="M20" i="94"/>
  <c r="L20" i="94"/>
  <c r="K20" i="94"/>
  <c r="J20" i="94"/>
  <c r="I20" i="94"/>
  <c r="H20" i="94"/>
  <c r="G20" i="94"/>
  <c r="F20" i="94"/>
  <c r="E20" i="94"/>
  <c r="M18" i="94"/>
  <c r="L18" i="94"/>
  <c r="K18" i="94"/>
  <c r="J18" i="94"/>
  <c r="I18" i="94"/>
  <c r="H18" i="94"/>
  <c r="G18" i="94"/>
  <c r="F18" i="94"/>
  <c r="E18" i="94"/>
  <c r="M16" i="94"/>
  <c r="L16" i="94"/>
  <c r="K16" i="94"/>
  <c r="J16" i="94"/>
  <c r="I16" i="94"/>
  <c r="H16" i="94"/>
  <c r="G16" i="94"/>
  <c r="F16" i="94"/>
  <c r="E16" i="94"/>
  <c r="M14" i="94"/>
  <c r="L14" i="94"/>
  <c r="K14" i="94"/>
  <c r="J14" i="94"/>
  <c r="I14" i="94"/>
  <c r="H14" i="94"/>
  <c r="G14" i="94"/>
  <c r="F14" i="94"/>
  <c r="E14" i="94"/>
  <c r="M12" i="94"/>
  <c r="M24" i="94" s="1"/>
  <c r="M28" i="94" s="1"/>
  <c r="L12" i="94"/>
  <c r="K12" i="94"/>
  <c r="J12" i="94"/>
  <c r="I12" i="94"/>
  <c r="H12" i="94"/>
  <c r="G12" i="94"/>
  <c r="F12" i="94"/>
  <c r="F24" i="94" s="1"/>
  <c r="E12" i="94"/>
  <c r="N12" i="94" s="1"/>
  <c r="M10" i="94"/>
  <c r="L10" i="94"/>
  <c r="K10" i="94"/>
  <c r="J10" i="94"/>
  <c r="I10" i="94"/>
  <c r="I24" i="94" s="1"/>
  <c r="H10" i="94"/>
  <c r="H24" i="94" s="1"/>
  <c r="G10" i="94"/>
  <c r="F10" i="94"/>
  <c r="E10" i="94"/>
  <c r="N24" i="97" l="1"/>
  <c r="N28" i="97" s="1"/>
  <c r="K24" i="94"/>
  <c r="K28" i="94" s="1"/>
  <c r="N24" i="96"/>
  <c r="N28" i="96" s="1"/>
  <c r="O26" i="96" s="1"/>
  <c r="H28" i="94"/>
  <c r="F28" i="94"/>
  <c r="N18" i="94"/>
  <c r="N20" i="94"/>
  <c r="J24" i="94"/>
  <c r="J28" i="94" s="1"/>
  <c r="N14" i="94"/>
  <c r="N16" i="94"/>
  <c r="L24" i="94"/>
  <c r="L28" i="94" s="1"/>
  <c r="N24" i="95"/>
  <c r="N28" i="95" s="1"/>
  <c r="O12" i="95" s="1"/>
  <c r="I28" i="94"/>
  <c r="N26" i="94"/>
  <c r="G24" i="94"/>
  <c r="G28" i="94" s="1"/>
  <c r="N10" i="94"/>
  <c r="E24" i="94"/>
  <c r="O24" i="97" l="1"/>
  <c r="O26" i="97"/>
  <c r="O10" i="97"/>
  <c r="O22" i="97"/>
  <c r="O16" i="97"/>
  <c r="O14" i="97"/>
  <c r="O14" i="96"/>
  <c r="O12" i="96"/>
  <c r="O10" i="95"/>
  <c r="O20" i="95"/>
  <c r="O18" i="95"/>
  <c r="O22" i="95"/>
  <c r="O16" i="95"/>
  <c r="O24" i="95"/>
  <c r="O14" i="95"/>
  <c r="O26" i="95"/>
  <c r="O18" i="96"/>
  <c r="O10" i="96"/>
  <c r="O16" i="96"/>
  <c r="N24" i="94"/>
  <c r="E28" i="94"/>
  <c r="O20" i="96"/>
  <c r="O24" i="96"/>
  <c r="O28" i="96" s="1"/>
  <c r="O22" i="96"/>
  <c r="O18" i="97"/>
  <c r="O20" i="97"/>
  <c r="O12" i="97"/>
  <c r="O28" i="95" l="1"/>
  <c r="N28" i="94"/>
  <c r="O16" i="94" l="1"/>
  <c r="O22" i="94"/>
  <c r="O14" i="94"/>
  <c r="O10" i="94"/>
  <c r="O20" i="94"/>
  <c r="O26" i="94"/>
  <c r="O12" i="94"/>
  <c r="O18" i="94"/>
  <c r="O24" i="94"/>
  <c r="N40" i="89" l="1"/>
  <c r="M40" i="89"/>
  <c r="L40" i="89"/>
  <c r="K40" i="89"/>
  <c r="J40" i="89"/>
  <c r="I40" i="89"/>
  <c r="H40" i="89"/>
  <c r="G40" i="89"/>
  <c r="F40" i="89"/>
  <c r="E40" i="89"/>
  <c r="P38" i="89"/>
  <c r="O38" i="89"/>
  <c r="P36" i="89"/>
  <c r="O36" i="89"/>
  <c r="P34" i="89"/>
  <c r="O34" i="89"/>
  <c r="P32" i="89"/>
  <c r="O32" i="89"/>
  <c r="P30" i="89"/>
  <c r="O30" i="89"/>
  <c r="P28" i="89"/>
  <c r="O28" i="89"/>
  <c r="P26" i="89"/>
  <c r="O26" i="89"/>
  <c r="P24" i="89"/>
  <c r="O24" i="89"/>
  <c r="P22" i="89"/>
  <c r="O22" i="89"/>
  <c r="P20" i="89"/>
  <c r="O20" i="89"/>
  <c r="P18" i="89"/>
  <c r="O18" i="89"/>
  <c r="P16" i="89"/>
  <c r="O16" i="89"/>
  <c r="P14" i="89"/>
  <c r="O14" i="89"/>
  <c r="P12" i="89"/>
  <c r="O12" i="89"/>
  <c r="P10" i="89"/>
  <c r="P40" i="89" s="1"/>
  <c r="O10" i="89"/>
  <c r="N40" i="88"/>
  <c r="M40" i="88"/>
  <c r="L40" i="88"/>
  <c r="K40" i="88"/>
  <c r="J40" i="88"/>
  <c r="I40" i="88"/>
  <c r="H40" i="88"/>
  <c r="G40" i="88"/>
  <c r="F40" i="88"/>
  <c r="E40" i="88"/>
  <c r="P38" i="88"/>
  <c r="O38" i="88"/>
  <c r="P36" i="88"/>
  <c r="O36" i="88"/>
  <c r="P34" i="88"/>
  <c r="O34" i="88"/>
  <c r="P32" i="88"/>
  <c r="O32" i="88"/>
  <c r="P30" i="88"/>
  <c r="O30" i="88"/>
  <c r="P28" i="88"/>
  <c r="O28" i="88"/>
  <c r="P26" i="88"/>
  <c r="O26" i="88"/>
  <c r="P24" i="88"/>
  <c r="O24" i="88"/>
  <c r="P22" i="88"/>
  <c r="O22" i="88"/>
  <c r="P20" i="88"/>
  <c r="O20" i="88"/>
  <c r="P18" i="88"/>
  <c r="O18" i="88"/>
  <c r="P16" i="88"/>
  <c r="O16" i="88"/>
  <c r="P14" i="88"/>
  <c r="O14" i="88"/>
  <c r="P12" i="88"/>
  <c r="O12" i="88"/>
  <c r="P10" i="88"/>
  <c r="P40" i="88" s="1"/>
  <c r="O10" i="88"/>
  <c r="N40" i="87"/>
  <c r="M40" i="87"/>
  <c r="L40" i="87"/>
  <c r="K40" i="87"/>
  <c r="J40" i="87"/>
  <c r="I40" i="87"/>
  <c r="H40" i="87"/>
  <c r="G40" i="87"/>
  <c r="F40" i="87"/>
  <c r="E40" i="87"/>
  <c r="P38" i="87"/>
  <c r="O38" i="87"/>
  <c r="P36" i="87"/>
  <c r="O36" i="87"/>
  <c r="P34" i="87"/>
  <c r="O34" i="87"/>
  <c r="P32" i="87"/>
  <c r="O32" i="87"/>
  <c r="P30" i="87"/>
  <c r="O30" i="87"/>
  <c r="P28" i="87"/>
  <c r="O28" i="87"/>
  <c r="P26" i="87"/>
  <c r="O26" i="87"/>
  <c r="P24" i="87"/>
  <c r="O24" i="87"/>
  <c r="P22" i="87"/>
  <c r="O22" i="87"/>
  <c r="P20" i="87"/>
  <c r="O20" i="87"/>
  <c r="P18" i="87"/>
  <c r="O18" i="87"/>
  <c r="P16" i="87"/>
  <c r="O16" i="87"/>
  <c r="P14" i="87"/>
  <c r="O14" i="87"/>
  <c r="P12" i="87"/>
  <c r="O12" i="87"/>
  <c r="P10" i="87"/>
  <c r="O10" i="87"/>
  <c r="N38" i="86"/>
  <c r="M38" i="86"/>
  <c r="L38" i="86"/>
  <c r="K38" i="86"/>
  <c r="J38" i="86"/>
  <c r="I38" i="86"/>
  <c r="H38" i="86"/>
  <c r="P38" i="86" s="1"/>
  <c r="G38" i="86"/>
  <c r="F38" i="86"/>
  <c r="E38" i="86"/>
  <c r="N36" i="86"/>
  <c r="M36" i="86"/>
  <c r="L36" i="86"/>
  <c r="K36" i="86"/>
  <c r="J36" i="86"/>
  <c r="I36" i="86"/>
  <c r="H36" i="86"/>
  <c r="G36" i="86"/>
  <c r="F36" i="86"/>
  <c r="E36" i="86"/>
  <c r="N34" i="86"/>
  <c r="M34" i="86"/>
  <c r="L34" i="86"/>
  <c r="K34" i="86"/>
  <c r="J34" i="86"/>
  <c r="I34" i="86"/>
  <c r="H34" i="86"/>
  <c r="P34" i="86" s="1"/>
  <c r="G34" i="86"/>
  <c r="F34" i="86"/>
  <c r="E34" i="86"/>
  <c r="N32" i="86"/>
  <c r="M32" i="86"/>
  <c r="L32" i="86"/>
  <c r="K32" i="86"/>
  <c r="J32" i="86"/>
  <c r="I32" i="86"/>
  <c r="H32" i="86"/>
  <c r="G32" i="86"/>
  <c r="F32" i="86"/>
  <c r="P32" i="86" s="1"/>
  <c r="E32" i="86"/>
  <c r="N30" i="86"/>
  <c r="M30" i="86"/>
  <c r="L30" i="86"/>
  <c r="K30" i="86"/>
  <c r="J30" i="86"/>
  <c r="I30" i="86"/>
  <c r="H30" i="86"/>
  <c r="G30" i="86"/>
  <c r="F30" i="86"/>
  <c r="E30" i="86"/>
  <c r="N28" i="86"/>
  <c r="M28" i="86"/>
  <c r="L28" i="86"/>
  <c r="K28" i="86"/>
  <c r="J28" i="86"/>
  <c r="I28" i="86"/>
  <c r="H28" i="86"/>
  <c r="G28" i="86"/>
  <c r="F28" i="86"/>
  <c r="P28" i="86" s="1"/>
  <c r="E28" i="86"/>
  <c r="O28" i="86" s="1"/>
  <c r="N26" i="86"/>
  <c r="M26" i="86"/>
  <c r="L26" i="86"/>
  <c r="K26" i="86"/>
  <c r="J26" i="86"/>
  <c r="I26" i="86"/>
  <c r="H26" i="86"/>
  <c r="G26" i="86"/>
  <c r="F26" i="86"/>
  <c r="E26" i="86"/>
  <c r="N24" i="86"/>
  <c r="M24" i="86"/>
  <c r="L24" i="86"/>
  <c r="K24" i="86"/>
  <c r="J24" i="86"/>
  <c r="I24" i="86"/>
  <c r="H24" i="86"/>
  <c r="G24" i="86"/>
  <c r="F24" i="86"/>
  <c r="E24" i="86"/>
  <c r="N22" i="86"/>
  <c r="M22" i="86"/>
  <c r="L22" i="86"/>
  <c r="K22" i="86"/>
  <c r="J22" i="86"/>
  <c r="I22" i="86"/>
  <c r="H22" i="86"/>
  <c r="P22" i="86" s="1"/>
  <c r="G22" i="86"/>
  <c r="F22" i="86"/>
  <c r="E22" i="86"/>
  <c r="N20" i="86"/>
  <c r="M20" i="86"/>
  <c r="L20" i="86"/>
  <c r="K20" i="86"/>
  <c r="J20" i="86"/>
  <c r="I20" i="86"/>
  <c r="H20" i="86"/>
  <c r="G20" i="86"/>
  <c r="F20" i="86"/>
  <c r="E20" i="86"/>
  <c r="N18" i="86"/>
  <c r="M18" i="86"/>
  <c r="L18" i="86"/>
  <c r="K18" i="86"/>
  <c r="J18" i="86"/>
  <c r="I18" i="86"/>
  <c r="H18" i="86"/>
  <c r="P18" i="86" s="1"/>
  <c r="G18" i="86"/>
  <c r="F18" i="86"/>
  <c r="E18" i="86"/>
  <c r="N16" i="86"/>
  <c r="M16" i="86"/>
  <c r="L16" i="86"/>
  <c r="K16" i="86"/>
  <c r="J16" i="86"/>
  <c r="I16" i="86"/>
  <c r="H16" i="86"/>
  <c r="G16" i="86"/>
  <c r="F16" i="86"/>
  <c r="P16" i="86" s="1"/>
  <c r="E16" i="86"/>
  <c r="N14" i="86"/>
  <c r="M14" i="86"/>
  <c r="L14" i="86"/>
  <c r="K14" i="86"/>
  <c r="J14" i="86"/>
  <c r="I14" i="86"/>
  <c r="H14" i="86"/>
  <c r="P14" i="86" s="1"/>
  <c r="G14" i="86"/>
  <c r="F14" i="86"/>
  <c r="E14" i="86"/>
  <c r="N12" i="86"/>
  <c r="M12" i="86"/>
  <c r="L12" i="86"/>
  <c r="K12" i="86"/>
  <c r="J12" i="86"/>
  <c r="I12" i="86"/>
  <c r="H12" i="86"/>
  <c r="G12" i="86"/>
  <c r="F12" i="86"/>
  <c r="F40" i="86" s="1"/>
  <c r="E12" i="86"/>
  <c r="O12" i="86" s="1"/>
  <c r="N10" i="86"/>
  <c r="M10" i="86"/>
  <c r="L10" i="86"/>
  <c r="L40" i="86" s="1"/>
  <c r="K10" i="86"/>
  <c r="J10" i="86"/>
  <c r="J40" i="86" s="1"/>
  <c r="I10" i="86"/>
  <c r="I40" i="86" s="1"/>
  <c r="H10" i="86"/>
  <c r="P10" i="86" s="1"/>
  <c r="G10" i="86"/>
  <c r="F10" i="86"/>
  <c r="E10" i="86"/>
  <c r="O14" i="86" l="1"/>
  <c r="P24" i="86"/>
  <c r="P36" i="86"/>
  <c r="O32" i="86"/>
  <c r="O22" i="86"/>
  <c r="O40" i="89"/>
  <c r="O30" i="86"/>
  <c r="O26" i="86"/>
  <c r="P30" i="86"/>
  <c r="O34" i="86"/>
  <c r="O40" i="88"/>
  <c r="O16" i="86"/>
  <c r="O36" i="86"/>
  <c r="P20" i="86"/>
  <c r="O18" i="86"/>
  <c r="O38" i="86"/>
  <c r="M40" i="86"/>
  <c r="P40" i="87"/>
  <c r="N40" i="86"/>
  <c r="P26" i="86"/>
  <c r="O24" i="86"/>
  <c r="K40" i="86"/>
  <c r="O20" i="86"/>
  <c r="G40" i="86"/>
  <c r="O40" i="87"/>
  <c r="E40" i="86"/>
  <c r="P12" i="86"/>
  <c r="H40" i="86"/>
  <c r="O10" i="86"/>
  <c r="P40" i="86" l="1"/>
  <c r="O40" i="86"/>
  <c r="M19" i="75" l="1"/>
  <c r="M18" i="75"/>
  <c r="M17" i="75"/>
  <c r="M16" i="75"/>
  <c r="K16" i="75"/>
  <c r="I16" i="75"/>
  <c r="G16" i="75"/>
  <c r="M14" i="75"/>
  <c r="M13" i="75"/>
  <c r="M12" i="75"/>
  <c r="M11" i="75"/>
  <c r="K11" i="75"/>
  <c r="I11" i="75"/>
  <c r="G11" i="75"/>
  <c r="M8" i="75"/>
  <c r="M7" i="75"/>
  <c r="M6" i="75"/>
  <c r="M5" i="75"/>
  <c r="M9" i="75"/>
  <c r="R19" i="75" l="1"/>
  <c r="Q19" i="75"/>
  <c r="P19" i="75"/>
  <c r="L19" i="75"/>
  <c r="J19" i="75"/>
  <c r="H19" i="75"/>
  <c r="F19" i="75"/>
  <c r="D19" i="75"/>
  <c r="R18" i="75"/>
  <c r="Q18" i="75"/>
  <c r="P18" i="75"/>
  <c r="L18" i="75"/>
  <c r="J18" i="75"/>
  <c r="H18" i="75"/>
  <c r="F18" i="75"/>
  <c r="D18" i="75"/>
  <c r="E16" i="75"/>
  <c r="C16" i="75"/>
  <c r="D11" i="75" s="1"/>
  <c r="R14" i="75"/>
  <c r="Q14" i="75"/>
  <c r="P14" i="75"/>
  <c r="L14" i="75"/>
  <c r="J14" i="75"/>
  <c r="H14" i="75"/>
  <c r="F14" i="75"/>
  <c r="D14" i="75"/>
  <c r="R13" i="75"/>
  <c r="Q13" i="75"/>
  <c r="P13" i="75"/>
  <c r="L13" i="75"/>
  <c r="J13" i="75"/>
  <c r="H13" i="75"/>
  <c r="F13" i="75"/>
  <c r="D13" i="75"/>
  <c r="R12" i="75"/>
  <c r="Q12" i="75"/>
  <c r="P12" i="75"/>
  <c r="L12" i="75"/>
  <c r="J12" i="75"/>
  <c r="H12" i="75"/>
  <c r="F12" i="75"/>
  <c r="D12" i="75"/>
  <c r="R11" i="75"/>
  <c r="Q11" i="75"/>
  <c r="P11" i="75"/>
  <c r="L11" i="75"/>
  <c r="J11" i="75"/>
  <c r="H11" i="75"/>
  <c r="E11" i="75"/>
  <c r="F11" i="75" s="1"/>
  <c r="R9" i="75"/>
  <c r="Q9" i="75"/>
  <c r="P9" i="75"/>
  <c r="L9" i="75"/>
  <c r="J9" i="75"/>
  <c r="H9" i="75"/>
  <c r="F9" i="75"/>
  <c r="D9" i="75"/>
  <c r="R8" i="75"/>
  <c r="Q8" i="75"/>
  <c r="P8" i="75"/>
  <c r="J8" i="75"/>
  <c r="F8" i="75"/>
  <c r="D8" i="75"/>
  <c r="R7" i="75"/>
  <c r="Q7" i="75"/>
  <c r="P7" i="75"/>
  <c r="L7" i="75"/>
  <c r="J7" i="75"/>
  <c r="H7" i="75"/>
  <c r="F7" i="75"/>
  <c r="D7" i="75"/>
  <c r="R6" i="75"/>
  <c r="Q6" i="75"/>
  <c r="P6" i="75"/>
  <c r="L6" i="75"/>
  <c r="J6" i="75"/>
  <c r="H6" i="75"/>
  <c r="F6" i="75"/>
  <c r="D6" i="75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1st Quarter 2015 is compared with the Total for 4th Quarter 2014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2016 compared with 4th Quarter 2015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<sst xmlns="http://schemas.openxmlformats.org/spreadsheetml/2006/main" count="1218" uniqueCount="152">
  <si>
    <t>Total Reported Accidents</t>
  </si>
  <si>
    <t>Period</t>
  </si>
  <si>
    <t>Year</t>
  </si>
  <si>
    <t>Fatal Accidents</t>
  </si>
  <si>
    <t>Non Injury Accidents</t>
  </si>
  <si>
    <t>Persons Injured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</si>
  <si>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</si>
  <si>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</si>
  <si>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</si>
  <si>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</si>
  <si>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</si>
  <si>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</si>
  <si>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</si>
  <si>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</si>
  <si>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</si>
  <si>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</si>
  <si>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</si>
  <si>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</si>
  <si>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</si>
  <si>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</si>
  <si>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</si>
  <si>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</si>
  <si>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</si>
  <si>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</si>
  <si>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</si>
  <si>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</si>
  <si>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</si>
  <si>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</si>
  <si>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</si>
  <si>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</si>
  <si>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</si>
  <si>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</si>
  <si>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</si>
  <si>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</si>
  <si>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</si>
  <si>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</si>
  <si>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</si>
  <si>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</si>
  <si>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</si>
  <si>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Total All Roads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</si>
  <si>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</si>
  <si>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</si>
  <si>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</si>
  <si>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</si>
  <si>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</si>
  <si>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</si>
  <si>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</si>
  <si>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</si>
  <si>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</si>
  <si>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</si>
  <si>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</si>
  <si>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</si>
  <si>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</si>
  <si>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</si>
  <si>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 xml:space="preserve">               AND SERIOUS INJURIES,  AND PERSONS INJURED</t>
  </si>
  <si>
    <t>(9)</t>
  </si>
  <si>
    <t>(10)</t>
  </si>
  <si>
    <t>(11)</t>
  </si>
  <si>
    <t>(12)</t>
  </si>
  <si>
    <t>(13)</t>
  </si>
  <si>
    <t>(14)</t>
  </si>
  <si>
    <t>(15)</t>
  </si>
  <si>
    <t>(16)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</si>
  <si>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</si>
  <si>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</si>
  <si>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</si>
  <si>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</si>
  <si>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</si>
  <si>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</si>
  <si>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</si>
  <si>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</si>
  <si>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</si>
  <si>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…</t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</si>
  <si>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</si>
  <si>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</si>
  <si>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</si>
  <si>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</si>
  <si>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</si>
  <si>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</si>
  <si>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</si>
  <si>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</si>
  <si>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</si>
  <si>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</si>
  <si>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</si>
  <si>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Male</t>
  </si>
  <si>
    <t>Female</t>
  </si>
  <si>
    <t>Unknown</t>
  </si>
  <si>
    <t>4th Quarter</t>
  </si>
  <si>
    <t>October</t>
  </si>
  <si>
    <t>November</t>
  </si>
  <si>
    <t>December</t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</si>
  <si>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</si>
  <si>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</si>
  <si>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</si>
  <si>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</si>
  <si>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</si>
  <si>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</si>
  <si>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</si>
  <si>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</si>
  <si>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1st Quarter</t>
  </si>
  <si>
    <t>January</t>
  </si>
  <si>
    <t>February</t>
  </si>
  <si>
    <t>March</t>
  </si>
  <si>
    <t>8 121</t>
  </si>
  <si>
    <t>8 368</t>
  </si>
  <si>
    <t>8 967</t>
  </si>
  <si>
    <t>1st Quarter 2016</t>
  </si>
  <si>
    <t>January-March 2016</t>
  </si>
  <si>
    <t>9 422</t>
  </si>
  <si>
    <t>55 - 59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</si>
  <si>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</si>
  <si>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</si>
  <si>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</si>
  <si>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</si>
  <si>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</si>
  <si>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</si>
  <si>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</si>
  <si>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</si>
  <si>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</si>
  <si>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</si>
  <si>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</si>
  <si>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</si>
  <si>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-</t>
  </si>
  <si>
    <t>Fatalities</t>
  </si>
  <si>
    <t>TABLE 2. FATALITIES BY SEX</t>
  </si>
  <si>
    <t>Total Fatalities</t>
  </si>
  <si>
    <t>FATALITIES, AND PERSONS INJURED</t>
  </si>
  <si>
    <t>(MONTHLY COMPARISON)</t>
  </si>
  <si>
    <t>1st Quarter 2012-2016</t>
  </si>
  <si>
    <r>
      <t>Source:</t>
    </r>
    <r>
      <rPr>
        <sz val="22"/>
        <rFont val="Arial"/>
        <family val="2"/>
      </rPr>
      <t xml:space="preserve">  Road Traffic Accidents Returns</t>
    </r>
  </si>
  <si>
    <t>TABLE 6. FATALITIES BY AGE GROUP,</t>
  </si>
  <si>
    <t>SEX, AND CLASS OF ROAD USER</t>
  </si>
  <si>
    <t>Total Sex/Class/Age</t>
  </si>
  <si>
    <t>Source: Road Traffic Accidents Returns</t>
  </si>
  <si>
    <t>TABLE 6". NUMBER OF PERSONS KILLED BY AGE GROUP</t>
  </si>
  <si>
    <t>Quarter 1 2016</t>
  </si>
  <si>
    <t>Other Roads</t>
  </si>
  <si>
    <r>
      <t>Source:</t>
    </r>
    <r>
      <rPr>
        <sz val="10"/>
        <rFont val="Rockwell"/>
        <family val="1"/>
      </rPr>
      <t xml:space="preserve">  Road Traffic Accidents Returns</t>
    </r>
  </si>
  <si>
    <t>July-September 2016</t>
  </si>
  <si>
    <t>TABLE 4. NUMBER AND PERCENTAGE DISTRIBUTION OF FATAL ACCIDENTS</t>
  </si>
  <si>
    <r>
      <t>Source:</t>
    </r>
    <r>
      <rPr>
        <sz val="14"/>
        <rFont val="Arial"/>
        <family val="2"/>
      </rPr>
      <t xml:space="preserve">  Road Traffic Accidents Returns</t>
    </r>
  </si>
  <si>
    <r>
      <t>Source:</t>
    </r>
    <r>
      <rPr>
        <sz val="18"/>
        <rFont val="Arial"/>
        <family val="2"/>
      </rPr>
      <t xml:space="preserve">  Road Traffic Accidents Returns</t>
    </r>
  </si>
  <si>
    <r>
      <t>Source:</t>
    </r>
    <r>
      <rPr>
        <sz val="20"/>
        <rFont val="Arial"/>
        <family val="2"/>
      </rPr>
      <t xml:space="preserve">  Road Traffic Accidents Returns</t>
    </r>
  </si>
  <si>
    <t>NIA</t>
  </si>
  <si>
    <t>AISI</t>
  </si>
  <si>
    <t>FA</t>
  </si>
  <si>
    <t>Source:  Road Traffic Accidents Returns</t>
  </si>
  <si>
    <t>TABLE 3. NUMBER AND PERCENTAGE DISTRIBUTION OF ACCIDENTS,</t>
  </si>
  <si>
    <t>Churchill Roosevelt Highway</t>
  </si>
  <si>
    <t>TABLE 5. FATAL TRAFFIC ACCIDENTS BY TIME OF DAY</t>
  </si>
  <si>
    <t>"Total Percentages may not Sum due to Rounding"</t>
  </si>
  <si>
    <t>ON SELECTED ROADS BY TIME OF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</si>
</sst>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\ 000"/>
    <numFmt numFmtId="166" formatCode="0.0%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Rockwell"/>
      <family val="1"/>
    </font>
    <font>
      <sz val="20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b/>
      <sz val="22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b/>
      <sz val="14"/>
      <name val="Arial"/>
      <family val="2"/>
    </font>
    <font>
      <sz val="11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  <font>
      <b/>
      <sz val="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" fillId="0" borderId="0"/>
  </cellStyleXfs>
  <cellXfs count="4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2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4" fillId="4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165" fontId="10" fillId="0" borderId="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right" vertical="center" wrapText="1"/>
    </xf>
    <xf numFmtId="1" fontId="10" fillId="0" borderId="7" xfId="0" applyNumberFormat="1" applyFont="1" applyFill="1" applyBorder="1" applyAlignment="1">
      <alignment horizontal="right" vertical="center" wrapText="1"/>
    </xf>
    <xf numFmtId="0" fontId="14" fillId="5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right" vertical="center" wrapText="1"/>
    </xf>
    <xf numFmtId="166" fontId="10" fillId="0" borderId="7" xfId="1" applyNumberFormat="1" applyFont="1" applyFill="1" applyBorder="1" applyAlignment="1">
      <alignment horizontal="right" vertical="center" wrapText="1"/>
    </xf>
    <xf numFmtId="1" fontId="10" fillId="0" borderId="7" xfId="1" applyNumberFormat="1" applyFont="1" applyFill="1" applyBorder="1" applyAlignment="1">
      <alignment horizontal="right" vertical="center" wrapText="1"/>
    </xf>
    <xf numFmtId="166" fontId="9" fillId="0" borderId="7" xfId="1" applyNumberFormat="1" applyFont="1" applyFill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166" fontId="10" fillId="0" borderId="7" xfId="1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6" fontId="9" fillId="0" borderId="7" xfId="1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top" wrapText="1"/>
    </xf>
    <xf numFmtId="2" fontId="10" fillId="0" borderId="7" xfId="0" applyNumberFormat="1" applyFont="1" applyBorder="1" applyAlignment="1">
      <alignment horizontal="right" vertical="center" wrapText="1"/>
    </xf>
    <xf numFmtId="0" fontId="1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165" fontId="9" fillId="0" borderId="7" xfId="0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right" vertical="center" wrapText="1"/>
    </xf>
    <xf numFmtId="0" fontId="10" fillId="4" borderId="7" xfId="0" applyFont="1" applyFill="1" applyBorder="1" applyAlignment="1">
      <alignment vertical="center" wrapText="1"/>
    </xf>
    <xf numFmtId="165" fontId="9" fillId="4" borderId="7" xfId="0" applyNumberFormat="1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2" fontId="9" fillId="5" borderId="7" xfId="0" applyNumberFormat="1" applyFont="1" applyFill="1" applyBorder="1" applyAlignment="1">
      <alignment horizontal="right" vertical="center" wrapText="1"/>
    </xf>
    <xf numFmtId="1" fontId="9" fillId="0" borderId="7" xfId="0" applyNumberFormat="1" applyFont="1" applyFill="1" applyBorder="1" applyAlignment="1">
      <alignment horizontal="right" vertical="center" wrapText="1"/>
    </xf>
    <xf numFmtId="0" fontId="0" fillId="5" borderId="7" xfId="0" applyFill="1" applyBorder="1" applyAlignment="1">
      <alignment vertical="top" wrapText="1"/>
    </xf>
    <xf numFmtId="2" fontId="10" fillId="4" borderId="7" xfId="0" applyNumberFormat="1" applyFont="1" applyFill="1" applyBorder="1" applyAlignment="1">
      <alignment horizontal="right" vertical="center" wrapText="1"/>
    </xf>
    <xf numFmtId="2" fontId="10" fillId="5" borderId="7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13" xfId="0" applyFont="1" applyFill="1" applyBorder="1"/>
    <xf numFmtId="0" fontId="6" fillId="0" borderId="5" xfId="0" quotePrefix="1" applyFont="1" applyFill="1" applyBorder="1" applyAlignment="1">
      <alignment horizontal="center"/>
    </xf>
    <xf numFmtId="0" fontId="6" fillId="2" borderId="4" xfId="0" applyFont="1" applyFill="1" applyBorder="1" applyAlignment="1"/>
    <xf numFmtId="0" fontId="6" fillId="2" borderId="1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6" fillId="2" borderId="9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9" fillId="2" borderId="0" xfId="0" applyFont="1" applyFill="1" applyBorder="1" applyAlignment="1">
      <alignment horizontal="center"/>
    </xf>
    <xf numFmtId="0" fontId="19" fillId="0" borderId="2" xfId="0" quotePrefix="1" applyFont="1" applyBorder="1" applyAlignment="1">
      <alignment horizontal="center"/>
    </xf>
    <xf numFmtId="0" fontId="19" fillId="2" borderId="0" xfId="0" applyFont="1" applyFill="1" applyBorder="1"/>
    <xf numFmtId="0" fontId="6" fillId="0" borderId="0" xfId="0" applyFont="1" applyBorder="1"/>
    <xf numFmtId="0" fontId="14" fillId="0" borderId="0" xfId="0" applyFont="1"/>
    <xf numFmtId="0" fontId="14" fillId="2" borderId="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2" borderId="0" xfId="0" applyFont="1" applyFill="1" applyBorder="1"/>
    <xf numFmtId="0" fontId="23" fillId="0" borderId="13" xfId="0" quotePrefix="1" applyFont="1" applyFill="1" applyBorder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23" fillId="0" borderId="12" xfId="0" quotePrefix="1" applyFont="1" applyBorder="1" applyAlignment="1">
      <alignment horizontal="center"/>
    </xf>
    <xf numFmtId="0" fontId="23" fillId="0" borderId="5" xfId="0" quotePrefix="1" applyFont="1" applyBorder="1" applyAlignment="1">
      <alignment horizontal="center"/>
    </xf>
    <xf numFmtId="0" fontId="23" fillId="0" borderId="13" xfId="0" applyFont="1" applyBorder="1"/>
    <xf numFmtId="0" fontId="23" fillId="2" borderId="4" xfId="0" quotePrefix="1" applyFont="1" applyFill="1" applyBorder="1" applyAlignment="1"/>
    <xf numFmtId="0" fontId="23" fillId="2" borderId="0" xfId="0" quotePrefix="1" applyFont="1" applyFill="1" applyBorder="1" applyAlignment="1"/>
    <xf numFmtId="0" fontId="23" fillId="2" borderId="13" xfId="0" quotePrefix="1" applyFont="1" applyFill="1" applyBorder="1" applyAlignment="1"/>
    <xf numFmtId="0" fontId="23" fillId="0" borderId="13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0" borderId="13" xfId="0" applyFont="1" applyFill="1" applyBorder="1"/>
    <xf numFmtId="0" fontId="23" fillId="2" borderId="4" xfId="0" applyFont="1" applyFill="1" applyBorder="1" applyAlignment="1"/>
    <xf numFmtId="0" fontId="23" fillId="2" borderId="0" xfId="0" applyFont="1" applyFill="1" applyBorder="1" applyAlignment="1"/>
    <xf numFmtId="0" fontId="24" fillId="2" borderId="9" xfId="0" applyFont="1" applyFill="1" applyBorder="1" applyAlignment="1"/>
    <xf numFmtId="0" fontId="24" fillId="2" borderId="1" xfId="0" applyFont="1" applyFill="1" applyBorder="1" applyAlignment="1"/>
    <xf numFmtId="0" fontId="23" fillId="2" borderId="1" xfId="0" quotePrefix="1" applyFont="1" applyFill="1" applyBorder="1" applyAlignment="1"/>
    <xf numFmtId="0" fontId="23" fillId="2" borderId="10" xfId="0" quotePrefix="1" applyFont="1" applyFill="1" applyBorder="1" applyAlignment="1"/>
    <xf numFmtId="0" fontId="24" fillId="0" borderId="10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12" fillId="0" borderId="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3" xfId="2" quotePrefix="1" applyFont="1" applyFill="1" applyBorder="1" applyAlignment="1">
      <alignment horizontal="center"/>
    </xf>
    <xf numFmtId="0" fontId="12" fillId="0" borderId="2" xfId="2" quotePrefix="1" applyFont="1" applyBorder="1" applyAlignment="1">
      <alignment horizontal="center"/>
    </xf>
    <xf numFmtId="0" fontId="12" fillId="0" borderId="12" xfId="2" quotePrefix="1" applyFont="1" applyBorder="1" applyAlignment="1">
      <alignment horizontal="center"/>
    </xf>
    <xf numFmtId="0" fontId="12" fillId="0" borderId="5" xfId="2" quotePrefix="1" applyFont="1" applyBorder="1" applyAlignment="1">
      <alignment horizontal="center"/>
    </xf>
    <xf numFmtId="0" fontId="12" fillId="0" borderId="13" xfId="2" applyFont="1" applyBorder="1"/>
    <xf numFmtId="0" fontId="12" fillId="0" borderId="4" xfId="2" quotePrefix="1" applyFont="1" applyFill="1" applyBorder="1" applyAlignment="1"/>
    <xf numFmtId="0" fontId="12" fillId="0" borderId="0" xfId="2" quotePrefix="1" applyFont="1" applyFill="1" applyBorder="1" applyAlignment="1"/>
    <xf numFmtId="0" fontId="12" fillId="0" borderId="13" xfId="2" quotePrefix="1" applyFont="1" applyFill="1" applyBorder="1" applyAlignment="1"/>
    <xf numFmtId="0" fontId="12" fillId="0" borderId="13" xfId="2" applyFont="1" applyFill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2" fillId="0" borderId="13" xfId="2" applyFont="1" applyFill="1" applyBorder="1"/>
    <xf numFmtId="0" fontId="12" fillId="0" borderId="4" xfId="2" applyFont="1" applyFill="1" applyBorder="1" applyAlignment="1"/>
    <xf numFmtId="0" fontId="12" fillId="0" borderId="0" xfId="2" applyFont="1" applyFill="1" applyBorder="1" applyAlignment="1"/>
    <xf numFmtId="0" fontId="12" fillId="0" borderId="9" xfId="2" applyFont="1" applyFill="1" applyBorder="1" applyAlignment="1"/>
    <xf numFmtId="0" fontId="12" fillId="0" borderId="1" xfId="2" applyFont="1" applyFill="1" applyBorder="1" applyAlignment="1"/>
    <xf numFmtId="0" fontId="12" fillId="0" borderId="1" xfId="2" quotePrefix="1" applyFont="1" applyFill="1" applyBorder="1" applyAlignment="1"/>
    <xf numFmtId="0" fontId="12" fillId="0" borderId="10" xfId="2" quotePrefix="1" applyFont="1" applyFill="1" applyBorder="1" applyAlignment="1"/>
    <xf numFmtId="0" fontId="12" fillId="0" borderId="10" xfId="2" applyFont="1" applyFill="1" applyBorder="1" applyAlignment="1">
      <alignment horizontal="center"/>
    </xf>
    <xf numFmtId="0" fontId="12" fillId="0" borderId="6" xfId="2" applyFont="1" applyFill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3" fillId="0" borderId="0" xfId="0" applyFont="1" applyBorder="1"/>
    <xf numFmtId="0" fontId="6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6" fontId="26" fillId="0" borderId="7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26" fillId="0" borderId="11" xfId="0" applyFont="1" applyFill="1" applyBorder="1"/>
    <xf numFmtId="0" fontId="26" fillId="0" borderId="0" xfId="0" applyFont="1" applyFill="1"/>
    <xf numFmtId="0" fontId="26" fillId="0" borderId="2" xfId="0" quotePrefix="1" applyFont="1" applyFill="1" applyBorder="1" applyAlignment="1">
      <alignment horizontal="center"/>
    </xf>
    <xf numFmtId="0" fontId="26" fillId="0" borderId="12" xfId="0" quotePrefix="1" applyFont="1" applyFill="1" applyBorder="1" applyAlignment="1">
      <alignment horizontal="center"/>
    </xf>
    <xf numFmtId="0" fontId="26" fillId="0" borderId="3" xfId="0" quotePrefix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wrapText="1"/>
    </xf>
    <xf numFmtId="0" fontId="26" fillId="0" borderId="0" xfId="0" applyFont="1" applyFill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6" fillId="0" borderId="0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0" fontId="5" fillId="0" borderId="0" xfId="0" applyFont="1" applyBorder="1"/>
    <xf numFmtId="2" fontId="27" fillId="0" borderId="9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0" fontId="2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10" fillId="0" borderId="2" xfId="0" quotePrefix="1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 indent="1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0" xfId="0" applyFont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/>
    <xf numFmtId="0" fontId="1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/>
    <xf numFmtId="0" fontId="14" fillId="0" borderId="5" xfId="0" quotePrefix="1" applyFont="1" applyFill="1" applyBorder="1" applyAlignment="1">
      <alignment horizontal="center"/>
    </xf>
    <xf numFmtId="0" fontId="14" fillId="0" borderId="4" xfId="0" quotePrefix="1" applyFont="1" applyFill="1" applyBorder="1" applyAlignment="1">
      <alignment horizontal="center"/>
    </xf>
    <xf numFmtId="0" fontId="14" fillId="0" borderId="5" xfId="0" applyFont="1" applyFill="1" applyBorder="1" applyAlignment="1">
      <alignment horizontal="right"/>
    </xf>
    <xf numFmtId="165" fontId="14" fillId="0" borderId="5" xfId="0" applyNumberFormat="1" applyFont="1" applyFill="1" applyBorder="1" applyAlignment="1">
      <alignment horizontal="right"/>
    </xf>
    <xf numFmtId="0" fontId="21" fillId="2" borderId="0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165" fontId="21" fillId="0" borderId="5" xfId="0" applyNumberFormat="1" applyFont="1" applyFill="1" applyBorder="1" applyAlignment="1">
      <alignment horizontal="right"/>
    </xf>
    <xf numFmtId="0" fontId="21" fillId="0" borderId="5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165" fontId="14" fillId="0" borderId="6" xfId="0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0" fontId="21" fillId="0" borderId="6" xfId="0" applyFont="1" applyFill="1" applyBorder="1" applyAlignment="1">
      <alignment horizontal="right"/>
    </xf>
    <xf numFmtId="0" fontId="12" fillId="0" borderId="0" xfId="0" applyFont="1"/>
    <xf numFmtId="0" fontId="1" fillId="0" borderId="7" xfId="0" applyFont="1" applyBorder="1" applyAlignment="1">
      <alignment horizontal="right"/>
    </xf>
    <xf numFmtId="166" fontId="12" fillId="0" borderId="7" xfId="1" applyNumberFormat="1" applyFont="1" applyBorder="1"/>
    <xf numFmtId="0" fontId="0" fillId="3" borderId="7" xfId="0" applyFill="1" applyBorder="1"/>
    <xf numFmtId="0" fontId="11" fillId="3" borderId="7" xfId="0" applyFont="1" applyFill="1" applyBorder="1" applyAlignment="1">
      <alignment horizontal="center"/>
    </xf>
    <xf numFmtId="166" fontId="1" fillId="0" borderId="0" xfId="1" applyNumberFormat="1" applyFont="1" applyFill="1"/>
    <xf numFmtId="0" fontId="8" fillId="3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13" xfId="0" applyFont="1" applyFill="1" applyBorder="1"/>
    <xf numFmtId="0" fontId="8" fillId="0" borderId="2" xfId="0" quotePrefix="1" applyFont="1" applyBorder="1" applyAlignment="1">
      <alignment horizontal="center"/>
    </xf>
    <xf numFmtId="0" fontId="8" fillId="2" borderId="4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right"/>
    </xf>
    <xf numFmtId="164" fontId="8" fillId="0" borderId="5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20" fillId="2" borderId="4" xfId="0" applyFont="1" applyFill="1" applyBorder="1" applyAlignment="1"/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/>
    <xf numFmtId="0" fontId="20" fillId="2" borderId="13" xfId="0" applyFont="1" applyFill="1" applyBorder="1" applyAlignment="1">
      <alignment horizontal="center"/>
    </xf>
    <xf numFmtId="165" fontId="20" fillId="0" borderId="5" xfId="0" applyNumberFormat="1" applyFont="1" applyFill="1" applyBorder="1" applyAlignment="1">
      <alignment horizontal="right"/>
    </xf>
    <xf numFmtId="164" fontId="20" fillId="0" borderId="5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right"/>
    </xf>
    <xf numFmtId="164" fontId="20" fillId="0" borderId="6" xfId="0" applyNumberFormat="1" applyFont="1" applyFill="1" applyBorder="1" applyAlignment="1">
      <alignment horizontal="right"/>
    </xf>
    <xf numFmtId="0" fontId="8" fillId="0" borderId="5" xfId="0" quotePrefix="1" applyFont="1" applyFill="1" applyBorder="1" applyAlignment="1">
      <alignment horizontal="center"/>
    </xf>
    <xf numFmtId="0" fontId="8" fillId="0" borderId="2" xfId="0" quotePrefix="1" applyFont="1" applyFill="1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0" fontId="20" fillId="2" borderId="9" xfId="0" applyFont="1" applyFill="1" applyBorder="1" applyAlignment="1"/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0" xfId="0" applyFont="1" applyFill="1" applyBorder="1" applyAlignment="1">
      <alignment horizontal="center"/>
    </xf>
    <xf numFmtId="165" fontId="20" fillId="0" borderId="6" xfId="0" applyNumberFormat="1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13" xfId="0" applyFont="1" applyFill="1" applyBorder="1"/>
    <xf numFmtId="0" fontId="14" fillId="2" borderId="4" xfId="0" applyFont="1" applyFill="1" applyBorder="1"/>
    <xf numFmtId="0" fontId="14" fillId="2" borderId="4" xfId="0" applyFont="1" applyFill="1" applyBorder="1" applyAlignment="1"/>
    <xf numFmtId="0" fontId="14" fillId="2" borderId="1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left" indent="1"/>
    </xf>
    <xf numFmtId="0" fontId="21" fillId="2" borderId="13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left" indent="1"/>
    </xf>
    <xf numFmtId="0" fontId="14" fillId="2" borderId="10" xfId="0" applyFont="1" applyFill="1" applyBorder="1" applyAlignment="1">
      <alignment horizontal="center"/>
    </xf>
    <xf numFmtId="0" fontId="21" fillId="2" borderId="4" xfId="0" applyFont="1" applyFill="1" applyBorder="1" applyAlignment="1"/>
    <xf numFmtId="0" fontId="19" fillId="2" borderId="4" xfId="0" applyFont="1" applyFill="1" applyBorder="1" applyAlignment="1">
      <alignment horizontal="center"/>
    </xf>
    <xf numFmtId="0" fontId="19" fillId="2" borderId="11" xfId="0" applyFont="1" applyFill="1" applyBorder="1"/>
    <xf numFmtId="0" fontId="19" fillId="2" borderId="13" xfId="0" applyFont="1" applyFill="1" applyBorder="1"/>
    <xf numFmtId="0" fontId="19" fillId="0" borderId="12" xfId="0" quotePrefix="1" applyFont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left" wrapText="1"/>
    </xf>
    <xf numFmtId="0" fontId="19" fillId="2" borderId="13" xfId="0" applyFont="1" applyFill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9" fillId="2" borderId="4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166" fontId="1" fillId="0" borderId="0" xfId="1" applyNumberFormat="1" applyFont="1"/>
    <xf numFmtId="0" fontId="8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2" borderId="4" xfId="0" applyFont="1" applyFill="1" applyBorder="1" applyAlignment="1"/>
    <xf numFmtId="0" fontId="8" fillId="2" borderId="0" xfId="0" applyFont="1" applyFill="1" applyBorder="1" applyAlignment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20" fillId="2" borderId="1" xfId="0" applyFont="1" applyFill="1" applyBorder="1" applyAlignment="1"/>
    <xf numFmtId="0" fontId="20" fillId="0" borderId="6" xfId="0" applyFont="1" applyBorder="1" applyAlignment="1">
      <alignment horizontal="center"/>
    </xf>
    <xf numFmtId="166" fontId="13" fillId="0" borderId="0" xfId="1" applyNumberFormat="1" applyFont="1"/>
    <xf numFmtId="0" fontId="12" fillId="0" borderId="13" xfId="2" applyFont="1" applyFill="1" applyBorder="1"/>
    <xf numFmtId="0" fontId="12" fillId="0" borderId="5" xfId="2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6" fillId="0" borderId="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2" borderId="4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8" fillId="0" borderId="0" xfId="0" applyFont="1" applyAlignment="1">
      <alignment horizontal="right"/>
    </xf>
    <xf numFmtId="0" fontId="23" fillId="2" borderId="4" xfId="0" applyFont="1" applyFill="1" applyBorder="1"/>
    <xf numFmtId="0" fontId="23" fillId="2" borderId="0" xfId="0" applyFont="1" applyFill="1" applyBorder="1"/>
    <xf numFmtId="0" fontId="23" fillId="2" borderId="13" xfId="0" applyFont="1" applyFill="1" applyBorder="1"/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right"/>
    </xf>
    <xf numFmtId="17" fontId="27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7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7" fontId="18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17" fontId="10" fillId="0" borderId="0" xfId="2" applyNumberFormat="1" applyFont="1" applyAlignment="1">
      <alignment horizontal="center"/>
    </xf>
    <xf numFmtId="0" fontId="12" fillId="0" borderId="3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4" xfId="2" applyFont="1" applyFill="1" applyBorder="1"/>
    <xf numFmtId="0" fontId="12" fillId="0" borderId="0" xfId="2" applyFont="1" applyFill="1" applyBorder="1"/>
    <xf numFmtId="0" fontId="12" fillId="0" borderId="13" xfId="2" applyFont="1" applyFill="1" applyBorder="1"/>
    <xf numFmtId="0" fontId="17" fillId="0" borderId="0" xfId="0" applyFont="1" applyAlignment="1">
      <alignment horizontal="center"/>
    </xf>
    <xf numFmtId="0" fontId="23" fillId="3" borderId="3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16" fontId="19" fillId="3" borderId="7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="70" zoomScaleNormal="70" workbookViewId="0">
      <selection activeCell="O7" sqref="O7"/>
    </sheetView>
  </sheetViews>
  <sheetFormatPr defaultRowHeight="12.75" x14ac:dyDescent="0.2"/>
  <cols>
    <col min="1" max="1" width="24" style="5" customWidth="1"/>
    <col min="2" max="2" width="12.28515625" style="5" customWidth="1"/>
    <col min="3" max="3" width="8.42578125" style="5" customWidth="1"/>
    <col min="4" max="5" width="3.5703125" style="5" customWidth="1"/>
    <col min="6" max="6" width="12.7109375" style="5" customWidth="1"/>
    <col min="7" max="7" width="21.28515625" style="10" customWidth="1"/>
    <col min="8" max="8" width="20.42578125" style="5" customWidth="1"/>
    <col min="9" max="9" width="22.140625" style="5" customWidth="1"/>
    <col min="10" max="10" width="21.5703125" style="5" customWidth="1"/>
    <col min="11" max="11" width="22.7109375" style="5" customWidth="1"/>
    <col min="12" max="12" width="12" style="5" customWidth="1"/>
    <col min="13" max="13" width="13" style="5" customWidth="1"/>
    <col min="14" max="14" width="16.42578125" style="5" customWidth="1"/>
    <col min="15" max="16384" width="9.140625" style="5"/>
  </cols>
  <sheetData>
    <row r="1" spans="1:15" ht="35.1" customHeight="1" x14ac:dyDescent="0.4">
      <c r="A1" s="290" t="s">
        <v>71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5" ht="35.1" customHeight="1" x14ac:dyDescent="0.2">
      <c r="A2" s="291" t="s">
        <v>54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1:15" ht="35.1" customHeight="1" x14ac:dyDescent="0.2">
      <c r="A3" s="291" t="s">
        <v>106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15" ht="19.5" customHeight="1" x14ac:dyDescent="0.2">
      <c r="A4" s="292" t="s">
        <v>1</v>
      </c>
      <c r="B4" s="293"/>
      <c r="C4" s="293"/>
      <c r="D4" s="293"/>
      <c r="E4" s="294"/>
      <c r="F4" s="301" t="s">
        <v>2</v>
      </c>
      <c r="G4" s="301" t="s">
        <v>0</v>
      </c>
      <c r="H4" s="301" t="s">
        <v>3</v>
      </c>
      <c r="I4" s="301" t="s">
        <v>40</v>
      </c>
      <c r="J4" s="301" t="s">
        <v>4</v>
      </c>
      <c r="K4" s="301" t="s">
        <v>123</v>
      </c>
      <c r="L4" s="292" t="s">
        <v>5</v>
      </c>
      <c r="M4" s="293"/>
      <c r="N4" s="294"/>
    </row>
    <row r="5" spans="1:15" ht="22.5" customHeight="1" x14ac:dyDescent="0.2">
      <c r="A5" s="295"/>
      <c r="B5" s="296"/>
      <c r="C5" s="296"/>
      <c r="D5" s="296"/>
      <c r="E5" s="297"/>
      <c r="F5" s="302"/>
      <c r="G5" s="302"/>
      <c r="H5" s="302"/>
      <c r="I5" s="302"/>
      <c r="J5" s="302"/>
      <c r="K5" s="302"/>
      <c r="L5" s="298"/>
      <c r="M5" s="299"/>
      <c r="N5" s="300"/>
    </row>
    <row r="6" spans="1:15" ht="26.25" customHeight="1" x14ac:dyDescent="0.2">
      <c r="A6" s="295"/>
      <c r="B6" s="296"/>
      <c r="C6" s="296"/>
      <c r="D6" s="296"/>
      <c r="E6" s="297"/>
      <c r="F6" s="302"/>
      <c r="G6" s="302"/>
      <c r="H6" s="302"/>
      <c r="I6" s="302"/>
      <c r="J6" s="302"/>
      <c r="K6" s="302"/>
      <c r="L6" s="301" t="s">
        <v>6</v>
      </c>
      <c r="M6" s="301" t="s">
        <v>7</v>
      </c>
      <c r="N6" s="301" t="s">
        <v>8</v>
      </c>
    </row>
    <row r="7" spans="1:15" ht="33" customHeight="1" x14ac:dyDescent="0.2">
      <c r="A7" s="295"/>
      <c r="B7" s="296"/>
      <c r="C7" s="296"/>
      <c r="D7" s="296"/>
      <c r="E7" s="297"/>
      <c r="F7" s="302"/>
      <c r="G7" s="302"/>
      <c r="H7" s="302"/>
      <c r="I7" s="302"/>
      <c r="J7" s="302"/>
      <c r="K7" s="302"/>
      <c r="L7" s="302"/>
      <c r="M7" s="302"/>
      <c r="N7" s="302"/>
    </row>
    <row r="8" spans="1:15" ht="33" customHeight="1" x14ac:dyDescent="0.2">
      <c r="A8" s="298"/>
      <c r="B8" s="299"/>
      <c r="C8" s="299"/>
      <c r="D8" s="299"/>
      <c r="E8" s="300"/>
      <c r="F8" s="303"/>
      <c r="G8" s="303"/>
      <c r="H8" s="303"/>
      <c r="I8" s="303"/>
      <c r="J8" s="303"/>
      <c r="K8" s="303"/>
      <c r="L8" s="303"/>
      <c r="M8" s="303"/>
      <c r="N8" s="303"/>
    </row>
    <row r="9" spans="1:15" ht="27.95" customHeight="1" x14ac:dyDescent="0.2">
      <c r="A9" s="244"/>
      <c r="B9" s="245"/>
      <c r="C9" s="245"/>
      <c r="D9" s="245"/>
      <c r="E9" s="246"/>
      <c r="F9" s="247" t="s">
        <v>9</v>
      </c>
      <c r="G9" s="247" t="s">
        <v>10</v>
      </c>
      <c r="H9" s="247" t="s">
        <v>11</v>
      </c>
      <c r="I9" s="247" t="s">
        <v>12</v>
      </c>
      <c r="J9" s="247" t="s">
        <v>13</v>
      </c>
      <c r="K9" s="247" t="s">
        <v>14</v>
      </c>
      <c r="L9" s="247" t="s">
        <v>15</v>
      </c>
      <c r="M9" s="248" t="s">
        <v>16</v>
      </c>
      <c r="N9" s="247" t="s">
        <v>55</v>
      </c>
      <c r="O9" s="6"/>
    </row>
    <row r="10" spans="1:15" ht="20.100000000000001" customHeight="1" x14ac:dyDescent="0.35">
      <c r="A10" s="249"/>
      <c r="B10" s="78"/>
      <c r="C10" s="78"/>
      <c r="D10" s="82"/>
      <c r="E10" s="250"/>
      <c r="F10" s="197"/>
      <c r="G10" s="197"/>
      <c r="H10" s="197"/>
      <c r="I10" s="197"/>
      <c r="J10" s="197"/>
      <c r="K10" s="197"/>
      <c r="L10" s="197"/>
      <c r="M10" s="198"/>
      <c r="N10" s="197"/>
      <c r="O10" s="6"/>
    </row>
    <row r="11" spans="1:15" ht="24.95" customHeight="1" x14ac:dyDescent="0.4">
      <c r="A11" s="251" t="s">
        <v>99</v>
      </c>
      <c r="B11" s="82"/>
      <c r="C11" s="82" t="s">
        <v>72</v>
      </c>
      <c r="D11" s="82" t="s">
        <v>72</v>
      </c>
      <c r="E11" s="250" t="s">
        <v>72</v>
      </c>
      <c r="F11" s="79">
        <v>2012</v>
      </c>
      <c r="G11" s="200">
        <v>8503</v>
      </c>
      <c r="H11" s="199">
        <v>37</v>
      </c>
      <c r="I11" s="199">
        <v>345</v>
      </c>
      <c r="J11" s="200" t="s">
        <v>103</v>
      </c>
      <c r="K11" s="199">
        <v>40</v>
      </c>
      <c r="L11" s="204">
        <v>465</v>
      </c>
      <c r="M11" s="199">
        <v>384</v>
      </c>
      <c r="N11" s="199">
        <v>81</v>
      </c>
      <c r="O11" s="6"/>
    </row>
    <row r="12" spans="1:15" ht="39.950000000000003" customHeight="1" x14ac:dyDescent="0.4">
      <c r="A12" s="252" t="s">
        <v>99</v>
      </c>
      <c r="B12" s="78"/>
      <c r="C12" s="78" t="s">
        <v>72</v>
      </c>
      <c r="D12" s="78" t="s">
        <v>72</v>
      </c>
      <c r="E12" s="253" t="s">
        <v>72</v>
      </c>
      <c r="F12" s="79">
        <v>2013</v>
      </c>
      <c r="G12" s="200">
        <v>8695</v>
      </c>
      <c r="H12" s="199">
        <v>39</v>
      </c>
      <c r="I12" s="199">
        <v>288</v>
      </c>
      <c r="J12" s="200" t="s">
        <v>104</v>
      </c>
      <c r="K12" s="199">
        <v>47</v>
      </c>
      <c r="L12" s="204">
        <v>319</v>
      </c>
      <c r="M12" s="199">
        <v>260</v>
      </c>
      <c r="N12" s="199">
        <v>59</v>
      </c>
      <c r="O12" s="6"/>
    </row>
    <row r="13" spans="1:15" ht="39.950000000000003" customHeight="1" x14ac:dyDescent="0.4">
      <c r="A13" s="252" t="s">
        <v>99</v>
      </c>
      <c r="B13" s="78"/>
      <c r="C13" s="78" t="s">
        <v>72</v>
      </c>
      <c r="D13" s="78" t="s">
        <v>72</v>
      </c>
      <c r="E13" s="253" t="s">
        <v>72</v>
      </c>
      <c r="F13" s="79">
        <v>2014</v>
      </c>
      <c r="G13" s="200">
        <v>9296</v>
      </c>
      <c r="H13" s="199">
        <v>41</v>
      </c>
      <c r="I13" s="199">
        <v>288</v>
      </c>
      <c r="J13" s="200" t="s">
        <v>105</v>
      </c>
      <c r="K13" s="199">
        <v>47</v>
      </c>
      <c r="L13" s="204">
        <v>363</v>
      </c>
      <c r="M13" s="199">
        <v>301</v>
      </c>
      <c r="N13" s="199">
        <v>62</v>
      </c>
      <c r="O13" s="6"/>
    </row>
    <row r="14" spans="1:15" ht="39.950000000000003" customHeight="1" x14ac:dyDescent="0.4">
      <c r="A14" s="252" t="s">
        <v>99</v>
      </c>
      <c r="B14" s="78"/>
      <c r="C14" s="78" t="s">
        <v>72</v>
      </c>
      <c r="D14" s="78" t="s">
        <v>72</v>
      </c>
      <c r="E14" s="253" t="s">
        <v>72</v>
      </c>
      <c r="F14" s="79">
        <v>2015</v>
      </c>
      <c r="G14" s="200">
        <v>9794</v>
      </c>
      <c r="H14" s="199">
        <v>29</v>
      </c>
      <c r="I14" s="199">
        <v>343</v>
      </c>
      <c r="J14" s="200" t="s">
        <v>108</v>
      </c>
      <c r="K14" s="199">
        <v>34</v>
      </c>
      <c r="L14" s="204">
        <v>407</v>
      </c>
      <c r="M14" s="199">
        <v>347</v>
      </c>
      <c r="N14" s="199">
        <v>60</v>
      </c>
      <c r="O14" s="6"/>
    </row>
    <row r="15" spans="1:15" ht="39.950000000000003" customHeight="1" x14ac:dyDescent="0.4">
      <c r="A15" s="252" t="s">
        <v>99</v>
      </c>
      <c r="B15" s="78"/>
      <c r="C15" s="78" t="s">
        <v>72</v>
      </c>
      <c r="D15" s="78" t="s">
        <v>72</v>
      </c>
      <c r="E15" s="253" t="s">
        <v>72</v>
      </c>
      <c r="F15" s="79">
        <v>2016</v>
      </c>
      <c r="G15" s="200">
        <v>9163</v>
      </c>
      <c r="H15" s="199">
        <v>34</v>
      </c>
      <c r="I15" s="199">
        <v>382</v>
      </c>
      <c r="J15" s="200">
        <v>8747</v>
      </c>
      <c r="K15" s="199">
        <v>40</v>
      </c>
      <c r="L15" s="204">
        <v>466</v>
      </c>
      <c r="M15" s="199">
        <v>405</v>
      </c>
      <c r="N15" s="199">
        <v>61</v>
      </c>
      <c r="O15" s="6"/>
    </row>
    <row r="16" spans="1:15" ht="39.950000000000003" customHeight="1" x14ac:dyDescent="0.4">
      <c r="A16" s="252"/>
      <c r="B16" s="78"/>
      <c r="C16" s="78"/>
      <c r="D16" s="78"/>
      <c r="E16" s="253"/>
      <c r="F16" s="79"/>
      <c r="G16" s="200"/>
      <c r="H16" s="199"/>
      <c r="I16" s="199"/>
      <c r="J16" s="200"/>
      <c r="K16" s="199"/>
      <c r="L16" s="204"/>
      <c r="M16" s="199"/>
      <c r="N16" s="199"/>
      <c r="O16" s="6"/>
    </row>
    <row r="17" spans="1:15" ht="30" customHeight="1" x14ac:dyDescent="0.4">
      <c r="A17" s="258" t="s">
        <v>99</v>
      </c>
      <c r="B17" s="201" t="s">
        <v>72</v>
      </c>
      <c r="C17" s="201" t="s">
        <v>72</v>
      </c>
      <c r="D17" s="201" t="s">
        <v>72</v>
      </c>
      <c r="E17" s="255" t="s">
        <v>72</v>
      </c>
      <c r="F17" s="202">
        <v>2016</v>
      </c>
      <c r="G17" s="203">
        <v>9163</v>
      </c>
      <c r="H17" s="204">
        <v>34</v>
      </c>
      <c r="I17" s="204">
        <v>382</v>
      </c>
      <c r="J17" s="203">
        <v>8747</v>
      </c>
      <c r="K17" s="204">
        <v>40</v>
      </c>
      <c r="L17" s="204">
        <v>466</v>
      </c>
      <c r="M17" s="204">
        <v>405</v>
      </c>
      <c r="N17" s="204">
        <v>61</v>
      </c>
      <c r="O17" s="6"/>
    </row>
    <row r="18" spans="1:15" ht="39.950000000000003" customHeight="1" x14ac:dyDescent="0.4">
      <c r="A18" s="252" t="s">
        <v>100</v>
      </c>
      <c r="B18" s="78" t="s">
        <v>72</v>
      </c>
      <c r="C18" s="78" t="s">
        <v>72</v>
      </c>
      <c r="D18" s="78" t="s">
        <v>72</v>
      </c>
      <c r="E18" s="253" t="s">
        <v>72</v>
      </c>
      <c r="F18" s="79">
        <v>2016</v>
      </c>
      <c r="G18" s="200">
        <v>2720</v>
      </c>
      <c r="H18" s="199">
        <v>17</v>
      </c>
      <c r="I18" s="199">
        <v>89</v>
      </c>
      <c r="J18" s="200">
        <v>2614</v>
      </c>
      <c r="K18" s="199">
        <v>21</v>
      </c>
      <c r="L18" s="204">
        <v>104</v>
      </c>
      <c r="M18" s="199">
        <v>84</v>
      </c>
      <c r="N18" s="199">
        <v>20</v>
      </c>
      <c r="O18" s="8"/>
    </row>
    <row r="19" spans="1:15" ht="39.950000000000003" customHeight="1" x14ac:dyDescent="0.4">
      <c r="A19" s="252" t="s">
        <v>101</v>
      </c>
      <c r="B19" s="78" t="s">
        <v>72</v>
      </c>
      <c r="C19" s="78" t="s">
        <v>72</v>
      </c>
      <c r="D19" s="78" t="s">
        <v>72</v>
      </c>
      <c r="E19" s="253" t="s">
        <v>72</v>
      </c>
      <c r="F19" s="79">
        <v>2016</v>
      </c>
      <c r="G19" s="200">
        <v>3077</v>
      </c>
      <c r="H19" s="199">
        <v>10</v>
      </c>
      <c r="I19" s="199">
        <v>147</v>
      </c>
      <c r="J19" s="200">
        <v>2920</v>
      </c>
      <c r="K19" s="199">
        <v>11</v>
      </c>
      <c r="L19" s="204">
        <v>182</v>
      </c>
      <c r="M19" s="199">
        <v>173</v>
      </c>
      <c r="N19" s="199">
        <v>9</v>
      </c>
      <c r="O19" s="6"/>
    </row>
    <row r="20" spans="1:15" ht="39.950000000000003" customHeight="1" x14ac:dyDescent="0.4">
      <c r="A20" s="252" t="s">
        <v>102</v>
      </c>
      <c r="B20" s="78" t="s">
        <v>72</v>
      </c>
      <c r="C20" s="78" t="s">
        <v>72</v>
      </c>
      <c r="D20" s="78" t="s">
        <v>72</v>
      </c>
      <c r="E20" s="253" t="s">
        <v>72</v>
      </c>
      <c r="F20" s="79">
        <v>2016</v>
      </c>
      <c r="G20" s="200">
        <v>3366</v>
      </c>
      <c r="H20" s="199">
        <v>7</v>
      </c>
      <c r="I20" s="199">
        <v>146</v>
      </c>
      <c r="J20" s="200">
        <v>3213</v>
      </c>
      <c r="K20" s="199">
        <v>8</v>
      </c>
      <c r="L20" s="204">
        <v>180</v>
      </c>
      <c r="M20" s="199">
        <v>148</v>
      </c>
      <c r="N20" s="199">
        <v>32</v>
      </c>
      <c r="O20" s="6"/>
    </row>
    <row r="21" spans="1:15" ht="39.950000000000003" customHeight="1" x14ac:dyDescent="0.4">
      <c r="A21" s="254"/>
      <c r="B21" s="78"/>
      <c r="C21" s="78"/>
      <c r="D21" s="78"/>
      <c r="E21" s="253"/>
      <c r="F21" s="79"/>
      <c r="G21" s="200"/>
      <c r="H21" s="199"/>
      <c r="I21" s="199"/>
      <c r="J21" s="200"/>
      <c r="K21" s="199"/>
      <c r="L21" s="204"/>
      <c r="M21" s="199"/>
      <c r="N21" s="199"/>
      <c r="O21" s="6"/>
    </row>
    <row r="22" spans="1:15" ht="30" customHeight="1" x14ac:dyDescent="0.4">
      <c r="A22" s="258" t="s">
        <v>87</v>
      </c>
      <c r="B22" s="201" t="s">
        <v>72</v>
      </c>
      <c r="C22" s="201" t="s">
        <v>72</v>
      </c>
      <c r="D22" s="201" t="s">
        <v>72</v>
      </c>
      <c r="E22" s="255" t="s">
        <v>72</v>
      </c>
      <c r="F22" s="202">
        <v>2015</v>
      </c>
      <c r="G22" s="203">
        <v>11018</v>
      </c>
      <c r="H22" s="204">
        <v>29</v>
      </c>
      <c r="I22" s="204">
        <v>328</v>
      </c>
      <c r="J22" s="203">
        <v>10661</v>
      </c>
      <c r="K22" s="204">
        <v>34</v>
      </c>
      <c r="L22" s="204">
        <v>428</v>
      </c>
      <c r="M22" s="204">
        <v>342</v>
      </c>
      <c r="N22" s="204">
        <v>86</v>
      </c>
      <c r="O22" s="6"/>
    </row>
    <row r="23" spans="1:15" ht="39.950000000000003" customHeight="1" x14ac:dyDescent="0.4">
      <c r="A23" s="252" t="s">
        <v>88</v>
      </c>
      <c r="B23" s="78" t="s">
        <v>72</v>
      </c>
      <c r="C23" s="78" t="s">
        <v>72</v>
      </c>
      <c r="D23" s="78" t="s">
        <v>72</v>
      </c>
      <c r="E23" s="253" t="s">
        <v>72</v>
      </c>
      <c r="F23" s="79">
        <v>2015</v>
      </c>
      <c r="G23" s="200">
        <v>3882</v>
      </c>
      <c r="H23" s="199">
        <v>8</v>
      </c>
      <c r="I23" s="199">
        <v>99</v>
      </c>
      <c r="J23" s="200">
        <v>3775</v>
      </c>
      <c r="K23" s="199">
        <v>8</v>
      </c>
      <c r="L23" s="204">
        <v>130</v>
      </c>
      <c r="M23" s="199">
        <v>109</v>
      </c>
      <c r="N23" s="199">
        <v>21</v>
      </c>
      <c r="O23" s="6"/>
    </row>
    <row r="24" spans="1:15" ht="39.950000000000003" customHeight="1" x14ac:dyDescent="0.4">
      <c r="A24" s="252" t="s">
        <v>89</v>
      </c>
      <c r="B24" s="78" t="s">
        <v>72</v>
      </c>
      <c r="C24" s="78" t="s">
        <v>72</v>
      </c>
      <c r="D24" s="78" t="s">
        <v>72</v>
      </c>
      <c r="E24" s="253" t="s">
        <v>72</v>
      </c>
      <c r="F24" s="79">
        <v>2015</v>
      </c>
      <c r="G24" s="200">
        <v>3602</v>
      </c>
      <c r="H24" s="199">
        <v>11</v>
      </c>
      <c r="I24" s="199">
        <v>112</v>
      </c>
      <c r="J24" s="200">
        <v>3479</v>
      </c>
      <c r="K24" s="199">
        <v>15</v>
      </c>
      <c r="L24" s="204">
        <v>159</v>
      </c>
      <c r="M24" s="199">
        <v>123</v>
      </c>
      <c r="N24" s="199">
        <v>36</v>
      </c>
    </row>
    <row r="25" spans="1:15" ht="39.950000000000003" customHeight="1" x14ac:dyDescent="0.4">
      <c r="A25" s="252" t="s">
        <v>90</v>
      </c>
      <c r="B25" s="78" t="s">
        <v>72</v>
      </c>
      <c r="C25" s="78" t="s">
        <v>72</v>
      </c>
      <c r="D25" s="78" t="s">
        <v>72</v>
      </c>
      <c r="E25" s="253" t="s">
        <v>72</v>
      </c>
      <c r="F25" s="79">
        <v>2015</v>
      </c>
      <c r="G25" s="200">
        <v>3534</v>
      </c>
      <c r="H25" s="199">
        <v>10</v>
      </c>
      <c r="I25" s="199">
        <v>117</v>
      </c>
      <c r="J25" s="200">
        <v>3407</v>
      </c>
      <c r="K25" s="199">
        <v>11</v>
      </c>
      <c r="L25" s="204">
        <v>139</v>
      </c>
      <c r="M25" s="199">
        <v>110</v>
      </c>
      <c r="N25" s="199">
        <v>29</v>
      </c>
    </row>
    <row r="26" spans="1:15" ht="39.950000000000003" customHeight="1" x14ac:dyDescent="0.4">
      <c r="A26" s="256"/>
      <c r="B26" s="205"/>
      <c r="C26" s="205"/>
      <c r="D26" s="205"/>
      <c r="E26" s="257"/>
      <c r="F26" s="206"/>
      <c r="G26" s="207"/>
      <c r="H26" s="208"/>
      <c r="I26" s="208"/>
      <c r="J26" s="207"/>
      <c r="K26" s="208"/>
      <c r="L26" s="209"/>
      <c r="M26" s="208"/>
      <c r="N26" s="208"/>
    </row>
    <row r="27" spans="1:15" ht="24.95" customHeight="1" x14ac:dyDescent="0.35">
      <c r="I27" s="304" t="s">
        <v>133</v>
      </c>
      <c r="J27" s="304"/>
      <c r="K27" s="304"/>
      <c r="L27" s="304"/>
      <c r="M27" s="304"/>
      <c r="N27" s="304"/>
    </row>
    <row r="28" spans="1:15" ht="24.95" customHeight="1" x14ac:dyDescent="0.35">
      <c r="I28" s="304" t="s">
        <v>107</v>
      </c>
      <c r="J28" s="304"/>
      <c r="K28" s="304"/>
      <c r="L28" s="304"/>
      <c r="M28" s="304"/>
      <c r="N28" s="304"/>
    </row>
    <row r="29" spans="1:15" ht="23.25" x14ac:dyDescent="0.35">
      <c r="I29" s="304"/>
      <c r="J29" s="304"/>
      <c r="K29" s="304"/>
      <c r="L29" s="304"/>
      <c r="M29" s="304"/>
      <c r="N29" s="304"/>
    </row>
    <row r="30" spans="1:15" x14ac:dyDescent="0.2">
      <c r="F30" s="6"/>
    </row>
    <row r="31" spans="1:15" ht="15" x14ac:dyDescent="0.25">
      <c r="A31" s="12"/>
      <c r="B31" s="13"/>
      <c r="C31" s="13"/>
      <c r="D31" s="13"/>
      <c r="E31" s="13"/>
      <c r="F31" s="14"/>
      <c r="G31" s="8"/>
      <c r="H31" s="8"/>
      <c r="I31" s="8"/>
      <c r="J31" s="8"/>
      <c r="K31" s="8"/>
      <c r="L31" s="8"/>
      <c r="M31" s="8"/>
      <c r="N31" s="8"/>
    </row>
    <row r="32" spans="1:15" ht="14.25" x14ac:dyDescent="0.2">
      <c r="A32" s="15"/>
      <c r="B32" s="16"/>
      <c r="C32" s="16"/>
      <c r="D32" s="16"/>
      <c r="E32" s="16"/>
      <c r="F32" s="17"/>
      <c r="G32" s="7"/>
      <c r="H32" s="7"/>
      <c r="I32" s="7"/>
      <c r="J32" s="7"/>
      <c r="K32" s="7"/>
      <c r="L32" s="7"/>
      <c r="M32" s="7"/>
      <c r="N32" s="7"/>
    </row>
    <row r="33" spans="1:14" ht="14.25" x14ac:dyDescent="0.2">
      <c r="A33" s="15"/>
      <c r="B33" s="16"/>
      <c r="C33" s="16"/>
      <c r="D33" s="16"/>
      <c r="E33" s="16"/>
      <c r="F33" s="17"/>
      <c r="G33" s="7"/>
      <c r="H33" s="7"/>
      <c r="I33" s="7"/>
      <c r="J33" s="7"/>
      <c r="K33" s="7"/>
      <c r="L33" s="7"/>
      <c r="M33" s="7"/>
      <c r="N33" s="7"/>
    </row>
    <row r="34" spans="1:14" ht="14.25" x14ac:dyDescent="0.2">
      <c r="A34" s="15"/>
      <c r="B34" s="16"/>
      <c r="C34" s="16"/>
      <c r="D34" s="16"/>
      <c r="E34" s="16"/>
      <c r="F34" s="17"/>
      <c r="G34" s="7"/>
      <c r="H34" s="7"/>
      <c r="I34" s="7"/>
      <c r="J34" s="7"/>
      <c r="K34" s="7"/>
      <c r="L34" s="7"/>
      <c r="M34" s="7"/>
      <c r="N34" s="7"/>
    </row>
  </sheetData>
  <mergeCells count="17">
    <mergeCell ref="I29:N29"/>
    <mergeCell ref="I27:N27"/>
    <mergeCell ref="I28:N28"/>
    <mergeCell ref="K4:K8"/>
    <mergeCell ref="L4:N5"/>
    <mergeCell ref="L6:L8"/>
    <mergeCell ref="M6:M8"/>
    <mergeCell ref="N6:N8"/>
    <mergeCell ref="A1:N1"/>
    <mergeCell ref="A2:N2"/>
    <mergeCell ref="A3:N3"/>
    <mergeCell ref="A4:E8"/>
    <mergeCell ref="F4:F8"/>
    <mergeCell ref="G4:G8"/>
    <mergeCell ref="H4:H8"/>
    <mergeCell ref="I4:I8"/>
    <mergeCell ref="J4:J8"/>
  </mergeCells>
  <pageMargins left="0.7" right="0.7" top="0.75" bottom="0.75" header="0.3" footer="0.3"/>
  <pageSetup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3" activePane="bottomLeft" state="frozen"/>
      <selection activeCell="N25" sqref="N25"/>
      <selection pane="bottomLeft" activeCell="N25" sqref="N25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45">
        <v>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18" ht="21.75" customHeight="1" x14ac:dyDescent="0.25">
      <c r="A2" s="346" t="s">
        <v>139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Q2" s="140"/>
    </row>
    <row r="3" spans="1:18" ht="12.75" customHeight="1" x14ac:dyDescent="0.25">
      <c r="A3" s="346" t="s">
        <v>76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18" ht="15" x14ac:dyDescent="0.25">
      <c r="A4" s="359">
        <v>42401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</row>
    <row r="5" spans="1:18" ht="6.75" customHeight="1" x14ac:dyDescent="0.2"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8" s="140" customFormat="1" ht="21.75" customHeight="1" x14ac:dyDescent="0.2">
      <c r="A6" s="347" t="s">
        <v>77</v>
      </c>
      <c r="B6" s="347"/>
      <c r="C6" s="347"/>
      <c r="D6" s="347"/>
      <c r="E6" s="351" t="s">
        <v>74</v>
      </c>
      <c r="F6" s="352"/>
      <c r="G6" s="352"/>
      <c r="H6" s="353"/>
      <c r="I6" s="351" t="s">
        <v>75</v>
      </c>
      <c r="J6" s="352"/>
      <c r="K6" s="352"/>
      <c r="L6" s="353"/>
      <c r="M6" s="142"/>
      <c r="N6" s="354" t="s">
        <v>6</v>
      </c>
      <c r="O6" s="356" t="s">
        <v>73</v>
      </c>
    </row>
    <row r="7" spans="1:18" s="140" customFormat="1" ht="34.5" customHeight="1" x14ac:dyDescent="0.2">
      <c r="A7" s="349"/>
      <c r="B7" s="349"/>
      <c r="C7" s="349"/>
      <c r="D7" s="349"/>
      <c r="E7" s="143" t="s">
        <v>66</v>
      </c>
      <c r="F7" s="144" t="s">
        <v>67</v>
      </c>
      <c r="G7" s="144" t="s">
        <v>68</v>
      </c>
      <c r="H7" s="144" t="s">
        <v>69</v>
      </c>
      <c r="I7" s="144" t="s">
        <v>66</v>
      </c>
      <c r="J7" s="144" t="s">
        <v>67</v>
      </c>
      <c r="K7" s="144" t="s">
        <v>68</v>
      </c>
      <c r="L7" s="144" t="s">
        <v>69</v>
      </c>
      <c r="M7" s="145" t="s">
        <v>86</v>
      </c>
      <c r="N7" s="355"/>
      <c r="O7" s="357"/>
    </row>
    <row r="8" spans="1:18" s="140" customFormat="1" ht="14.25" x14ac:dyDescent="0.2">
      <c r="A8" s="146"/>
      <c r="B8" s="147"/>
      <c r="C8" s="148"/>
      <c r="D8" s="148"/>
      <c r="E8" s="149" t="s">
        <v>9</v>
      </c>
      <c r="F8" s="149" t="s">
        <v>10</v>
      </c>
      <c r="G8" s="149" t="s">
        <v>11</v>
      </c>
      <c r="H8" s="149" t="s">
        <v>12</v>
      </c>
      <c r="I8" s="149" t="s">
        <v>13</v>
      </c>
      <c r="J8" s="149" t="s">
        <v>14</v>
      </c>
      <c r="K8" s="149" t="s">
        <v>15</v>
      </c>
      <c r="L8" s="149" t="s">
        <v>16</v>
      </c>
      <c r="M8" s="150" t="s">
        <v>55</v>
      </c>
      <c r="N8" s="149" t="s">
        <v>56</v>
      </c>
      <c r="O8" s="151" t="s">
        <v>57</v>
      </c>
    </row>
    <row r="9" spans="1:18" s="140" customFormat="1" ht="14.25" x14ac:dyDescent="0.2">
      <c r="A9" s="152"/>
      <c r="B9" s="148"/>
      <c r="C9" s="148"/>
      <c r="D9" s="148"/>
      <c r="E9" s="153"/>
      <c r="F9" s="153"/>
      <c r="G9" s="153"/>
      <c r="H9" s="153"/>
      <c r="I9" s="153"/>
      <c r="J9" s="153"/>
      <c r="K9" s="153"/>
      <c r="L9" s="153"/>
      <c r="M9" s="154"/>
      <c r="N9" s="153"/>
      <c r="O9" s="146"/>
    </row>
    <row r="10" spans="1:18" s="140" customFormat="1" ht="35.1" customHeight="1" x14ac:dyDescent="0.2">
      <c r="A10" s="155" t="s">
        <v>32</v>
      </c>
      <c r="B10" s="156" t="s">
        <v>72</v>
      </c>
      <c r="C10" s="156"/>
      <c r="D10" s="156" t="s">
        <v>72</v>
      </c>
      <c r="E10" s="153"/>
      <c r="F10" s="153">
        <v>0</v>
      </c>
      <c r="G10" s="153"/>
      <c r="H10" s="153"/>
      <c r="I10" s="153">
        <v>1</v>
      </c>
      <c r="J10" s="153">
        <v>0</v>
      </c>
      <c r="K10" s="153"/>
      <c r="L10" s="153"/>
      <c r="M10" s="153"/>
      <c r="N10" s="153">
        <f>SUM(E10:M10)</f>
        <v>1</v>
      </c>
      <c r="O10" s="157">
        <f>N10/$N$28*100</f>
        <v>10</v>
      </c>
    </row>
    <row r="11" spans="1:18" s="140" customFormat="1" ht="35.1" customHeight="1" x14ac:dyDescent="0.2">
      <c r="A11" s="152"/>
      <c r="B11" s="148"/>
      <c r="C11" s="148"/>
      <c r="D11" s="148"/>
      <c r="E11" s="153"/>
      <c r="F11" s="153"/>
      <c r="G11" s="153"/>
      <c r="H11" s="153"/>
      <c r="I11" s="153"/>
      <c r="J11" s="153"/>
      <c r="K11" s="153"/>
      <c r="L11" s="153"/>
      <c r="M11" s="154"/>
      <c r="N11" s="153"/>
      <c r="O11" s="157"/>
    </row>
    <row r="12" spans="1:18" s="140" customFormat="1" ht="35.1" customHeight="1" x14ac:dyDescent="0.2">
      <c r="A12" s="155" t="s">
        <v>33</v>
      </c>
      <c r="B12" s="156" t="s">
        <v>72</v>
      </c>
      <c r="C12" s="156"/>
      <c r="D12" s="156" t="s">
        <v>72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>
        <f>SUM(E12:M12)</f>
        <v>0</v>
      </c>
      <c r="O12" s="157">
        <f t="shared" ref="O12:O22" si="0">N12/$N$28*100</f>
        <v>0</v>
      </c>
      <c r="P12" s="146"/>
      <c r="Q12" s="158"/>
    </row>
    <row r="13" spans="1:18" s="140" customFormat="1" ht="35.1" customHeight="1" x14ac:dyDescent="0.2">
      <c r="A13" s="152"/>
      <c r="B13" s="148"/>
      <c r="C13" s="148"/>
      <c r="D13" s="148"/>
      <c r="E13" s="153"/>
      <c r="F13" s="153"/>
      <c r="G13" s="153"/>
      <c r="H13" s="153"/>
      <c r="I13" s="153"/>
      <c r="J13" s="153"/>
      <c r="K13" s="153"/>
      <c r="L13" s="153"/>
      <c r="M13" s="154"/>
      <c r="N13" s="153"/>
      <c r="O13" s="157"/>
      <c r="P13" s="160"/>
    </row>
    <row r="14" spans="1:18" s="140" customFormat="1" ht="35.1" customHeight="1" x14ac:dyDescent="0.2">
      <c r="A14" s="155" t="s">
        <v>34</v>
      </c>
      <c r="B14" s="156" t="s">
        <v>72</v>
      </c>
      <c r="C14" s="156"/>
      <c r="D14" s="156" t="s">
        <v>72</v>
      </c>
      <c r="E14" s="153">
        <v>0</v>
      </c>
      <c r="F14" s="153"/>
      <c r="G14" s="153"/>
      <c r="H14" s="153"/>
      <c r="I14" s="153"/>
      <c r="J14" s="153"/>
      <c r="K14" s="153"/>
      <c r="L14" s="153"/>
      <c r="M14" s="154"/>
      <c r="N14" s="153">
        <f>SUM(E14:M14)</f>
        <v>0</v>
      </c>
      <c r="O14" s="157">
        <f t="shared" si="0"/>
        <v>0</v>
      </c>
      <c r="P14" s="146"/>
    </row>
    <row r="15" spans="1:18" s="140" customFormat="1" ht="35.1" customHeight="1" x14ac:dyDescent="0.2">
      <c r="A15" s="152"/>
      <c r="B15" s="148"/>
      <c r="C15" s="148"/>
      <c r="D15" s="148"/>
      <c r="E15" s="153"/>
      <c r="F15" s="153"/>
      <c r="G15" s="153"/>
      <c r="H15" s="153"/>
      <c r="I15" s="153"/>
      <c r="J15" s="153"/>
      <c r="K15" s="153"/>
      <c r="L15" s="153"/>
      <c r="M15" s="154"/>
      <c r="N15" s="153"/>
      <c r="O15" s="157"/>
      <c r="P15" s="160"/>
      <c r="Q15" s="159"/>
      <c r="R15" s="160"/>
    </row>
    <row r="16" spans="1:18" s="140" customFormat="1" ht="35.1" customHeight="1" x14ac:dyDescent="0.2">
      <c r="A16" s="155" t="s">
        <v>35</v>
      </c>
      <c r="B16" s="156" t="s">
        <v>72</v>
      </c>
      <c r="C16" s="156"/>
      <c r="D16" s="156" t="s">
        <v>72</v>
      </c>
      <c r="E16" s="153"/>
      <c r="F16" s="153"/>
      <c r="G16" s="153">
        <v>0</v>
      </c>
      <c r="H16" s="153"/>
      <c r="I16" s="153"/>
      <c r="J16" s="153"/>
      <c r="K16" s="153"/>
      <c r="L16" s="153"/>
      <c r="M16" s="153"/>
      <c r="N16" s="153">
        <f>SUM(E16:M16)</f>
        <v>0</v>
      </c>
      <c r="O16" s="157">
        <f t="shared" si="0"/>
        <v>0</v>
      </c>
      <c r="P16" s="160"/>
    </row>
    <row r="17" spans="1:16" s="140" customFormat="1" ht="35.1" customHeight="1" x14ac:dyDescent="0.2">
      <c r="A17" s="152"/>
      <c r="B17" s="148"/>
      <c r="C17" s="148"/>
      <c r="D17" s="148"/>
      <c r="E17" s="153"/>
      <c r="F17" s="153"/>
      <c r="G17" s="153"/>
      <c r="H17" s="153"/>
      <c r="I17" s="153"/>
      <c r="J17" s="153"/>
      <c r="K17" s="153"/>
      <c r="L17" s="153"/>
      <c r="M17" s="154"/>
      <c r="N17" s="153"/>
      <c r="O17" s="157"/>
      <c r="P17" s="160"/>
    </row>
    <row r="18" spans="1:16" s="140" customFormat="1" ht="35.1" customHeight="1" x14ac:dyDescent="0.2">
      <c r="A18" s="155" t="s">
        <v>36</v>
      </c>
      <c r="B18" s="156" t="s">
        <v>72</v>
      </c>
      <c r="C18" s="156"/>
      <c r="D18" s="156" t="s">
        <v>72</v>
      </c>
      <c r="E18" s="153">
        <v>1</v>
      </c>
      <c r="F18" s="153">
        <v>0</v>
      </c>
      <c r="G18" s="153"/>
      <c r="H18" s="153"/>
      <c r="I18" s="153">
        <v>0</v>
      </c>
      <c r="J18" s="153"/>
      <c r="K18" s="153">
        <v>1</v>
      </c>
      <c r="L18" s="153">
        <v>0</v>
      </c>
      <c r="M18" s="153"/>
      <c r="N18" s="153">
        <f>SUM(E18:M18)</f>
        <v>2</v>
      </c>
      <c r="O18" s="157">
        <f t="shared" si="0"/>
        <v>20</v>
      </c>
      <c r="P18" s="146"/>
    </row>
    <row r="19" spans="1:16" s="140" customFormat="1" ht="35.1" customHeight="1" x14ac:dyDescent="0.2">
      <c r="A19" s="152"/>
      <c r="B19" s="148"/>
      <c r="C19" s="148"/>
      <c r="D19" s="148"/>
      <c r="E19" s="153"/>
      <c r="F19" s="153"/>
      <c r="G19" s="153"/>
      <c r="H19" s="153"/>
      <c r="I19" s="153"/>
      <c r="J19" s="153"/>
      <c r="K19" s="153"/>
      <c r="L19" s="153"/>
      <c r="M19" s="154"/>
      <c r="N19" s="153"/>
      <c r="O19" s="157"/>
      <c r="P19" s="160"/>
    </row>
    <row r="20" spans="1:16" s="140" customFormat="1" ht="35.1" customHeight="1" x14ac:dyDescent="0.2">
      <c r="A20" s="152" t="s">
        <v>37</v>
      </c>
      <c r="B20" s="148"/>
      <c r="C20" s="148"/>
      <c r="D20" s="156" t="s">
        <v>72</v>
      </c>
      <c r="E20" s="153"/>
      <c r="F20" s="153"/>
      <c r="G20" s="153">
        <v>1</v>
      </c>
      <c r="H20" s="153"/>
      <c r="I20" s="153"/>
      <c r="J20" s="153"/>
      <c r="K20" s="153">
        <v>1</v>
      </c>
      <c r="L20" s="153"/>
      <c r="M20" s="153"/>
      <c r="N20" s="153">
        <f>SUM(E20:M20)</f>
        <v>2</v>
      </c>
      <c r="O20" s="157">
        <f t="shared" si="0"/>
        <v>20</v>
      </c>
      <c r="P20" s="160"/>
    </row>
    <row r="21" spans="1:16" s="140" customFormat="1" ht="35.1" customHeight="1" x14ac:dyDescent="0.2">
      <c r="A21" s="152"/>
      <c r="B21" s="148"/>
      <c r="C21" s="148"/>
      <c r="D21" s="148"/>
      <c r="E21" s="153"/>
      <c r="F21" s="153"/>
      <c r="G21" s="153"/>
      <c r="H21" s="153"/>
      <c r="I21" s="153"/>
      <c r="J21" s="153"/>
      <c r="K21" s="153"/>
      <c r="L21" s="153"/>
      <c r="M21" s="154"/>
      <c r="N21" s="153"/>
      <c r="O21" s="157"/>
      <c r="P21" s="160"/>
    </row>
    <row r="22" spans="1:16" s="140" customFormat="1" ht="35.1" customHeight="1" x14ac:dyDescent="0.2">
      <c r="A22" s="155" t="s">
        <v>53</v>
      </c>
      <c r="B22" s="156" t="s">
        <v>72</v>
      </c>
      <c r="C22" s="156"/>
      <c r="D22" s="156" t="s">
        <v>72</v>
      </c>
      <c r="E22" s="153"/>
      <c r="F22" s="153"/>
      <c r="G22" s="153"/>
      <c r="H22" s="153"/>
      <c r="I22" s="153"/>
      <c r="J22" s="153"/>
      <c r="K22" s="153"/>
      <c r="L22" s="153"/>
      <c r="M22" s="154"/>
      <c r="N22" s="153">
        <f>SUM(E22:M22)</f>
        <v>0</v>
      </c>
      <c r="O22" s="157">
        <f t="shared" si="0"/>
        <v>0</v>
      </c>
      <c r="P22" s="146"/>
    </row>
    <row r="23" spans="1:16" s="140" customFormat="1" ht="35.1" customHeight="1" x14ac:dyDescent="0.2">
      <c r="A23" s="152"/>
      <c r="B23" s="148"/>
      <c r="C23" s="148"/>
      <c r="D23" s="148"/>
      <c r="E23" s="153"/>
      <c r="F23" s="153"/>
      <c r="G23" s="153"/>
      <c r="H23" s="153"/>
      <c r="I23" s="153"/>
      <c r="J23" s="153"/>
      <c r="K23" s="153"/>
      <c r="L23" s="153"/>
      <c r="M23" s="154"/>
      <c r="N23" s="153"/>
      <c r="O23" s="157"/>
      <c r="P23" s="160"/>
    </row>
    <row r="24" spans="1:16" s="140" customFormat="1" ht="35.1" customHeight="1" x14ac:dyDescent="0.2">
      <c r="A24" s="155" t="s">
        <v>38</v>
      </c>
      <c r="B24" s="156" t="s">
        <v>72</v>
      </c>
      <c r="C24" s="156"/>
      <c r="D24" s="156" t="s">
        <v>72</v>
      </c>
      <c r="E24" s="153">
        <f>SUM(E10:E23)</f>
        <v>1</v>
      </c>
      <c r="F24" s="153">
        <f t="shared" ref="F24:N24" si="1">SUM(F10:F23)</f>
        <v>0</v>
      </c>
      <c r="G24" s="153">
        <f t="shared" si="1"/>
        <v>1</v>
      </c>
      <c r="H24" s="153">
        <f t="shared" si="1"/>
        <v>0</v>
      </c>
      <c r="I24" s="153">
        <f t="shared" si="1"/>
        <v>1</v>
      </c>
      <c r="J24" s="153">
        <f t="shared" si="1"/>
        <v>0</v>
      </c>
      <c r="K24" s="153">
        <f t="shared" si="1"/>
        <v>2</v>
      </c>
      <c r="L24" s="153">
        <f t="shared" si="1"/>
        <v>0</v>
      </c>
      <c r="M24" s="153">
        <f t="shared" si="1"/>
        <v>0</v>
      </c>
      <c r="N24" s="153">
        <f t="shared" si="1"/>
        <v>5</v>
      </c>
      <c r="O24" s="157">
        <f>N24/$N$28*100</f>
        <v>50</v>
      </c>
      <c r="P24" s="146"/>
    </row>
    <row r="25" spans="1:16" s="140" customFormat="1" ht="35.1" customHeight="1" x14ac:dyDescent="0.2">
      <c r="A25" s="152"/>
      <c r="B25" s="148"/>
      <c r="C25" s="148"/>
      <c r="D25" s="148"/>
      <c r="E25" s="153"/>
      <c r="F25" s="153"/>
      <c r="G25" s="153"/>
      <c r="H25" s="153"/>
      <c r="I25" s="153"/>
      <c r="J25" s="153"/>
      <c r="K25" s="153"/>
      <c r="L25" s="153"/>
      <c r="M25" s="154"/>
      <c r="N25" s="153"/>
      <c r="O25" s="157"/>
      <c r="P25" s="160"/>
    </row>
    <row r="26" spans="1:16" s="140" customFormat="1" ht="35.1" customHeight="1" x14ac:dyDescent="0.2">
      <c r="A26" s="155" t="s">
        <v>136</v>
      </c>
      <c r="B26" s="156" t="s">
        <v>72</v>
      </c>
      <c r="C26" s="156"/>
      <c r="D26" s="156" t="s">
        <v>72</v>
      </c>
      <c r="E26" s="153">
        <v>1</v>
      </c>
      <c r="F26" s="153">
        <v>0</v>
      </c>
      <c r="G26" s="153">
        <v>1</v>
      </c>
      <c r="H26" s="153">
        <v>2</v>
      </c>
      <c r="I26" s="153">
        <v>1</v>
      </c>
      <c r="J26" s="153">
        <v>0</v>
      </c>
      <c r="K26" s="153">
        <v>0</v>
      </c>
      <c r="L26" s="153">
        <v>0</v>
      </c>
      <c r="M26" s="153"/>
      <c r="N26" s="153">
        <f>SUM(E26:M26)</f>
        <v>5</v>
      </c>
      <c r="O26" s="157">
        <f>N26/$N$28*100</f>
        <v>50</v>
      </c>
    </row>
    <row r="27" spans="1:16" s="140" customFormat="1" ht="35.1" customHeight="1" x14ac:dyDescent="0.2">
      <c r="A27" s="161"/>
      <c r="B27" s="148"/>
      <c r="C27" s="148"/>
      <c r="D27" s="148"/>
      <c r="E27" s="153"/>
      <c r="F27" s="153"/>
      <c r="G27" s="153"/>
      <c r="H27" s="153"/>
      <c r="I27" s="153"/>
      <c r="J27" s="153"/>
      <c r="K27" s="153"/>
      <c r="L27" s="153"/>
      <c r="M27" s="154"/>
      <c r="N27" s="153"/>
      <c r="O27" s="157"/>
    </row>
    <row r="28" spans="1:16" s="140" customFormat="1" ht="15" x14ac:dyDescent="0.25">
      <c r="A28" s="162" t="s">
        <v>39</v>
      </c>
      <c r="B28" s="163" t="s">
        <v>72</v>
      </c>
      <c r="C28" s="163"/>
      <c r="D28" s="163" t="s">
        <v>72</v>
      </c>
      <c r="E28" s="164">
        <f t="shared" ref="E28:M28" si="2">SUM(E24+E26)</f>
        <v>2</v>
      </c>
      <c r="F28" s="164">
        <f t="shared" si="2"/>
        <v>0</v>
      </c>
      <c r="G28" s="164">
        <f t="shared" si="2"/>
        <v>2</v>
      </c>
      <c r="H28" s="164">
        <f t="shared" si="2"/>
        <v>2</v>
      </c>
      <c r="I28" s="164">
        <f t="shared" si="2"/>
        <v>2</v>
      </c>
      <c r="J28" s="164">
        <f t="shared" si="2"/>
        <v>0</v>
      </c>
      <c r="K28" s="164">
        <f t="shared" si="2"/>
        <v>2</v>
      </c>
      <c r="L28" s="164">
        <f t="shared" si="2"/>
        <v>0</v>
      </c>
      <c r="M28" s="164">
        <f t="shared" si="2"/>
        <v>0</v>
      </c>
      <c r="N28" s="164">
        <f>SUM(N24+N26)</f>
        <v>10</v>
      </c>
      <c r="O28" s="165">
        <f>O24+O26</f>
        <v>100</v>
      </c>
    </row>
    <row r="29" spans="1:16" x14ac:dyDescent="0.2">
      <c r="O29" s="166"/>
    </row>
    <row r="30" spans="1:16" x14ac:dyDescent="0.2">
      <c r="I30" s="343" t="s">
        <v>137</v>
      </c>
      <c r="J30" s="343"/>
      <c r="K30" s="343"/>
      <c r="L30" s="343"/>
      <c r="M30" s="343"/>
      <c r="N30" s="343"/>
      <c r="O30" s="343"/>
    </row>
    <row r="31" spans="1:16" x14ac:dyDescent="0.2">
      <c r="J31" s="358">
        <v>42401</v>
      </c>
      <c r="K31" s="344"/>
      <c r="L31" s="344"/>
      <c r="M31" s="344"/>
      <c r="N31" s="344"/>
      <c r="O31" s="344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N25" sqref="N25"/>
      <selection pane="bottomLeft" activeCell="N25" sqref="N25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45">
        <v>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18" ht="21.75" customHeight="1" x14ac:dyDescent="0.25">
      <c r="A2" s="346" t="s">
        <v>139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Q2" s="140"/>
    </row>
    <row r="3" spans="1:18" ht="12.75" customHeight="1" x14ac:dyDescent="0.25">
      <c r="A3" s="346" t="s">
        <v>76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18" ht="15" x14ac:dyDescent="0.25">
      <c r="A4" s="359">
        <v>42430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</row>
    <row r="5" spans="1:18" ht="6.75" customHeight="1" x14ac:dyDescent="0.2"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8" s="140" customFormat="1" ht="21.75" customHeight="1" x14ac:dyDescent="0.2">
      <c r="A6" s="347" t="s">
        <v>77</v>
      </c>
      <c r="B6" s="347"/>
      <c r="C6" s="347"/>
      <c r="D6" s="347"/>
      <c r="E6" s="351" t="s">
        <v>74</v>
      </c>
      <c r="F6" s="352"/>
      <c r="G6" s="352"/>
      <c r="H6" s="353"/>
      <c r="I6" s="351" t="s">
        <v>75</v>
      </c>
      <c r="J6" s="352"/>
      <c r="K6" s="352"/>
      <c r="L6" s="353"/>
      <c r="M6" s="142"/>
      <c r="N6" s="354" t="s">
        <v>6</v>
      </c>
      <c r="O6" s="356" t="s">
        <v>73</v>
      </c>
    </row>
    <row r="7" spans="1:18" s="140" customFormat="1" ht="34.5" customHeight="1" x14ac:dyDescent="0.2">
      <c r="A7" s="349"/>
      <c r="B7" s="349"/>
      <c r="C7" s="349"/>
      <c r="D7" s="349"/>
      <c r="E7" s="143" t="s">
        <v>66</v>
      </c>
      <c r="F7" s="144" t="s">
        <v>67</v>
      </c>
      <c r="G7" s="144" t="s">
        <v>68</v>
      </c>
      <c r="H7" s="144" t="s">
        <v>69</v>
      </c>
      <c r="I7" s="144" t="s">
        <v>66</v>
      </c>
      <c r="J7" s="144" t="s">
        <v>67</v>
      </c>
      <c r="K7" s="144" t="s">
        <v>68</v>
      </c>
      <c r="L7" s="144" t="s">
        <v>69</v>
      </c>
      <c r="M7" s="145" t="s">
        <v>86</v>
      </c>
      <c r="N7" s="355"/>
      <c r="O7" s="357"/>
    </row>
    <row r="8" spans="1:18" s="140" customFormat="1" ht="14.25" x14ac:dyDescent="0.2">
      <c r="A8" s="146"/>
      <c r="B8" s="147"/>
      <c r="C8" s="148"/>
      <c r="D8" s="148"/>
      <c r="E8" s="149" t="s">
        <v>9</v>
      </c>
      <c r="F8" s="149" t="s">
        <v>10</v>
      </c>
      <c r="G8" s="149" t="s">
        <v>11</v>
      </c>
      <c r="H8" s="149" t="s">
        <v>12</v>
      </c>
      <c r="I8" s="149" t="s">
        <v>13</v>
      </c>
      <c r="J8" s="149" t="s">
        <v>14</v>
      </c>
      <c r="K8" s="149" t="s">
        <v>15</v>
      </c>
      <c r="L8" s="149" t="s">
        <v>16</v>
      </c>
      <c r="M8" s="150" t="s">
        <v>55</v>
      </c>
      <c r="N8" s="149" t="s">
        <v>56</v>
      </c>
      <c r="O8" s="151" t="s">
        <v>57</v>
      </c>
    </row>
    <row r="9" spans="1:18" s="140" customFormat="1" ht="14.25" x14ac:dyDescent="0.2">
      <c r="A9" s="152"/>
      <c r="B9" s="148"/>
      <c r="C9" s="148"/>
      <c r="D9" s="148"/>
      <c r="E9" s="153"/>
      <c r="F9" s="153"/>
      <c r="G9" s="153"/>
      <c r="H9" s="153"/>
      <c r="I9" s="153"/>
      <c r="J9" s="153"/>
      <c r="K9" s="153"/>
      <c r="L9" s="153"/>
      <c r="M9" s="154"/>
      <c r="N9" s="153"/>
      <c r="O9" s="146"/>
    </row>
    <row r="10" spans="1:18" s="140" customFormat="1" ht="35.1" customHeight="1" x14ac:dyDescent="0.2">
      <c r="A10" s="155" t="s">
        <v>32</v>
      </c>
      <c r="B10" s="156" t="s">
        <v>72</v>
      </c>
      <c r="C10" s="156"/>
      <c r="D10" s="156" t="s">
        <v>72</v>
      </c>
      <c r="E10" s="153"/>
      <c r="F10" s="153"/>
      <c r="G10" s="153"/>
      <c r="H10" s="153"/>
      <c r="I10" s="153"/>
      <c r="J10" s="153">
        <v>1</v>
      </c>
      <c r="K10" s="153">
        <v>1</v>
      </c>
      <c r="L10" s="153">
        <v>0</v>
      </c>
      <c r="M10" s="153"/>
      <c r="N10" s="153">
        <f>SUM(E10:M10)</f>
        <v>2</v>
      </c>
      <c r="O10" s="157">
        <f>N10/$N$28*100</f>
        <v>28.571428571428569</v>
      </c>
    </row>
    <row r="11" spans="1:18" s="140" customFormat="1" ht="35.1" customHeight="1" x14ac:dyDescent="0.2">
      <c r="A11" s="152"/>
      <c r="B11" s="148"/>
      <c r="C11" s="148"/>
      <c r="D11" s="148"/>
      <c r="E11" s="153"/>
      <c r="F11" s="153"/>
      <c r="G11" s="153"/>
      <c r="H11" s="153"/>
      <c r="I11" s="153"/>
      <c r="J11" s="153"/>
      <c r="K11" s="153"/>
      <c r="L11" s="153"/>
      <c r="M11" s="154"/>
      <c r="N11" s="153"/>
      <c r="O11" s="157"/>
    </row>
    <row r="12" spans="1:18" s="140" customFormat="1" ht="35.1" customHeight="1" x14ac:dyDescent="0.2">
      <c r="A12" s="155" t="s">
        <v>33</v>
      </c>
      <c r="B12" s="156" t="s">
        <v>72</v>
      </c>
      <c r="C12" s="156"/>
      <c r="D12" s="156" t="s">
        <v>72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>
        <f>SUM(E12:M12)</f>
        <v>0</v>
      </c>
      <c r="O12" s="157">
        <f>N12/$N$28*100</f>
        <v>0</v>
      </c>
      <c r="Q12" s="158"/>
    </row>
    <row r="13" spans="1:18" s="140" customFormat="1" ht="35.1" customHeight="1" x14ac:dyDescent="0.2">
      <c r="A13" s="152"/>
      <c r="B13" s="148"/>
      <c r="C13" s="148"/>
      <c r="D13" s="148"/>
      <c r="E13" s="153"/>
      <c r="F13" s="153"/>
      <c r="G13" s="153"/>
      <c r="H13" s="153"/>
      <c r="I13" s="153"/>
      <c r="J13" s="153"/>
      <c r="K13" s="153"/>
      <c r="L13" s="153"/>
      <c r="M13" s="154"/>
      <c r="N13" s="153"/>
      <c r="O13" s="157"/>
    </row>
    <row r="14" spans="1:18" s="140" customFormat="1" ht="35.1" customHeight="1" x14ac:dyDescent="0.2">
      <c r="A14" s="155" t="s">
        <v>34</v>
      </c>
      <c r="B14" s="156" t="s">
        <v>72</v>
      </c>
      <c r="C14" s="156"/>
      <c r="D14" s="156" t="s">
        <v>72</v>
      </c>
      <c r="E14" s="153"/>
      <c r="F14" s="153"/>
      <c r="G14" s="153"/>
      <c r="H14" s="153"/>
      <c r="I14" s="153"/>
      <c r="J14" s="153"/>
      <c r="K14" s="153"/>
      <c r="L14" s="153"/>
      <c r="M14" s="154"/>
      <c r="N14" s="153">
        <f>SUM(E14:M14)</f>
        <v>0</v>
      </c>
      <c r="O14" s="157">
        <f>N14/$N$28*100</f>
        <v>0</v>
      </c>
    </row>
    <row r="15" spans="1:18" s="140" customFormat="1" ht="35.1" customHeight="1" x14ac:dyDescent="0.2">
      <c r="A15" s="152"/>
      <c r="B15" s="148"/>
      <c r="C15" s="148"/>
      <c r="D15" s="148"/>
      <c r="E15" s="153"/>
      <c r="F15" s="153"/>
      <c r="G15" s="153"/>
      <c r="H15" s="153"/>
      <c r="I15" s="153"/>
      <c r="J15" s="153"/>
      <c r="K15" s="153"/>
      <c r="L15" s="153"/>
      <c r="M15" s="154"/>
      <c r="N15" s="153"/>
      <c r="O15" s="157"/>
      <c r="Q15" s="159"/>
      <c r="R15" s="160"/>
    </row>
    <row r="16" spans="1:18" s="140" customFormat="1" ht="35.1" customHeight="1" x14ac:dyDescent="0.2">
      <c r="A16" s="155" t="s">
        <v>35</v>
      </c>
      <c r="B16" s="156" t="s">
        <v>72</v>
      </c>
      <c r="C16" s="156"/>
      <c r="D16" s="156" t="s">
        <v>72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>
        <f>SUM(E16:M16)</f>
        <v>0</v>
      </c>
      <c r="O16" s="157">
        <f>N16/$N$28*100</f>
        <v>0</v>
      </c>
    </row>
    <row r="17" spans="1:15" s="140" customFormat="1" ht="35.1" customHeight="1" x14ac:dyDescent="0.2">
      <c r="A17" s="152"/>
      <c r="B17" s="148"/>
      <c r="C17" s="148"/>
      <c r="D17" s="148"/>
      <c r="E17" s="153"/>
      <c r="F17" s="153"/>
      <c r="G17" s="153"/>
      <c r="H17" s="153"/>
      <c r="I17" s="153"/>
      <c r="J17" s="153"/>
      <c r="K17" s="153"/>
      <c r="L17" s="153"/>
      <c r="M17" s="154"/>
      <c r="N17" s="153"/>
      <c r="O17" s="157"/>
    </row>
    <row r="18" spans="1:15" s="140" customFormat="1" ht="35.1" customHeight="1" x14ac:dyDescent="0.2">
      <c r="A18" s="155" t="s">
        <v>36</v>
      </c>
      <c r="B18" s="156" t="s">
        <v>72</v>
      </c>
      <c r="C18" s="156"/>
      <c r="D18" s="156" t="s">
        <v>72</v>
      </c>
      <c r="E18" s="153"/>
      <c r="F18" s="153"/>
      <c r="G18" s="153"/>
      <c r="H18" s="153"/>
      <c r="I18" s="153"/>
      <c r="J18" s="153">
        <v>0</v>
      </c>
      <c r="K18" s="153"/>
      <c r="L18" s="153"/>
      <c r="M18" s="153"/>
      <c r="N18" s="153">
        <f>SUM(E18:M18)</f>
        <v>0</v>
      </c>
      <c r="O18" s="157">
        <f>N18/$N$28*100</f>
        <v>0</v>
      </c>
    </row>
    <row r="19" spans="1:15" s="140" customFormat="1" ht="35.1" customHeight="1" x14ac:dyDescent="0.2">
      <c r="A19" s="152"/>
      <c r="B19" s="148"/>
      <c r="C19" s="148"/>
      <c r="D19" s="148"/>
      <c r="E19" s="153"/>
      <c r="F19" s="153"/>
      <c r="G19" s="153"/>
      <c r="H19" s="153"/>
      <c r="I19" s="153"/>
      <c r="J19" s="153"/>
      <c r="K19" s="153"/>
      <c r="L19" s="153"/>
      <c r="M19" s="154"/>
      <c r="N19" s="153"/>
      <c r="O19" s="157"/>
    </row>
    <row r="20" spans="1:15" s="140" customFormat="1" ht="35.1" customHeight="1" x14ac:dyDescent="0.2">
      <c r="A20" s="152" t="s">
        <v>37</v>
      </c>
      <c r="B20" s="148"/>
      <c r="C20" s="148"/>
      <c r="D20" s="156" t="s">
        <v>72</v>
      </c>
      <c r="E20" s="153">
        <v>0</v>
      </c>
      <c r="F20" s="153"/>
      <c r="G20" s="153"/>
      <c r="H20" s="153"/>
      <c r="I20" s="153"/>
      <c r="J20" s="153"/>
      <c r="K20" s="153"/>
      <c r="L20" s="153">
        <v>0</v>
      </c>
      <c r="M20" s="153"/>
      <c r="N20" s="153">
        <f>SUM(E20:M20)</f>
        <v>0</v>
      </c>
      <c r="O20" s="157">
        <f>N20/$N$28*100</f>
        <v>0</v>
      </c>
    </row>
    <row r="21" spans="1:15" s="140" customFormat="1" ht="35.1" customHeight="1" x14ac:dyDescent="0.2">
      <c r="A21" s="152"/>
      <c r="B21" s="148"/>
      <c r="C21" s="148"/>
      <c r="D21" s="148"/>
      <c r="E21" s="153"/>
      <c r="F21" s="153"/>
      <c r="G21" s="153"/>
      <c r="H21" s="153"/>
      <c r="I21" s="153"/>
      <c r="J21" s="153"/>
      <c r="K21" s="153"/>
      <c r="L21" s="153"/>
      <c r="M21" s="154"/>
      <c r="N21" s="153"/>
      <c r="O21" s="157"/>
    </row>
    <row r="22" spans="1:15" s="140" customFormat="1" ht="35.1" customHeight="1" x14ac:dyDescent="0.2">
      <c r="A22" s="155" t="s">
        <v>53</v>
      </c>
      <c r="B22" s="156" t="s">
        <v>72</v>
      </c>
      <c r="C22" s="156"/>
      <c r="D22" s="156" t="s">
        <v>72</v>
      </c>
      <c r="E22" s="153"/>
      <c r="F22" s="153"/>
      <c r="G22" s="153"/>
      <c r="H22" s="153"/>
      <c r="I22" s="153"/>
      <c r="J22" s="153"/>
      <c r="K22" s="153"/>
      <c r="L22" s="153"/>
      <c r="M22" s="154"/>
      <c r="N22" s="153">
        <f>SUM(E22:M22)</f>
        <v>0</v>
      </c>
      <c r="O22" s="157">
        <f>N22/$N$28*100</f>
        <v>0</v>
      </c>
    </row>
    <row r="23" spans="1:15" s="140" customFormat="1" ht="35.1" customHeight="1" x14ac:dyDescent="0.2">
      <c r="A23" s="152"/>
      <c r="B23" s="148"/>
      <c r="C23" s="148"/>
      <c r="D23" s="148"/>
      <c r="E23" s="153"/>
      <c r="F23" s="153"/>
      <c r="G23" s="153"/>
      <c r="H23" s="153"/>
      <c r="I23" s="153"/>
      <c r="J23" s="153"/>
      <c r="K23" s="153"/>
      <c r="L23" s="153"/>
      <c r="M23" s="154"/>
      <c r="N23" s="153"/>
      <c r="O23" s="157"/>
    </row>
    <row r="24" spans="1:15" s="140" customFormat="1" ht="35.1" customHeight="1" x14ac:dyDescent="0.2">
      <c r="A24" s="155" t="s">
        <v>38</v>
      </c>
      <c r="B24" s="156" t="s">
        <v>72</v>
      </c>
      <c r="C24" s="156"/>
      <c r="D24" s="156" t="s">
        <v>72</v>
      </c>
      <c r="E24" s="153">
        <f>SUM(E10:E22)</f>
        <v>0</v>
      </c>
      <c r="F24" s="153">
        <f t="shared" ref="F24:N24" si="0">SUM(F10:F22)</f>
        <v>0</v>
      </c>
      <c r="G24" s="153">
        <f t="shared" si="0"/>
        <v>0</v>
      </c>
      <c r="H24" s="153">
        <f t="shared" si="0"/>
        <v>0</v>
      </c>
      <c r="I24" s="153">
        <f t="shared" si="0"/>
        <v>0</v>
      </c>
      <c r="J24" s="153">
        <f t="shared" si="0"/>
        <v>1</v>
      </c>
      <c r="K24" s="153">
        <f t="shared" si="0"/>
        <v>1</v>
      </c>
      <c r="L24" s="153">
        <f t="shared" si="0"/>
        <v>0</v>
      </c>
      <c r="M24" s="153">
        <f t="shared" si="0"/>
        <v>0</v>
      </c>
      <c r="N24" s="153">
        <f t="shared" si="0"/>
        <v>2</v>
      </c>
      <c r="O24" s="157">
        <f>N24/$N$28*100</f>
        <v>28.571428571428569</v>
      </c>
    </row>
    <row r="25" spans="1:15" s="140" customFormat="1" ht="35.1" customHeight="1" x14ac:dyDescent="0.2">
      <c r="A25" s="152"/>
      <c r="B25" s="148"/>
      <c r="C25" s="148"/>
      <c r="D25" s="148"/>
      <c r="E25" s="153"/>
      <c r="F25" s="153"/>
      <c r="G25" s="153"/>
      <c r="H25" s="153"/>
      <c r="I25" s="153"/>
      <c r="J25" s="153"/>
      <c r="K25" s="153"/>
      <c r="L25" s="153"/>
      <c r="M25" s="154"/>
      <c r="N25" s="153"/>
      <c r="O25" s="157"/>
    </row>
    <row r="26" spans="1:15" s="140" customFormat="1" ht="35.1" customHeight="1" x14ac:dyDescent="0.2">
      <c r="A26" s="155" t="s">
        <v>136</v>
      </c>
      <c r="B26" s="156" t="s">
        <v>72</v>
      </c>
      <c r="C26" s="156"/>
      <c r="D26" s="156" t="s">
        <v>72</v>
      </c>
      <c r="E26" s="153">
        <v>2</v>
      </c>
      <c r="F26" s="153">
        <v>0</v>
      </c>
      <c r="G26" s="153">
        <v>1</v>
      </c>
      <c r="H26" s="153">
        <v>0</v>
      </c>
      <c r="I26" s="153">
        <v>1</v>
      </c>
      <c r="J26" s="153">
        <v>1</v>
      </c>
      <c r="K26" s="153">
        <v>0</v>
      </c>
      <c r="L26" s="153">
        <v>0</v>
      </c>
      <c r="M26" s="153"/>
      <c r="N26" s="153">
        <f>SUM(E26:M26)</f>
        <v>5</v>
      </c>
      <c r="O26" s="157">
        <f>N26/$N$28*100</f>
        <v>71.428571428571431</v>
      </c>
    </row>
    <row r="27" spans="1:15" s="140" customFormat="1" ht="35.1" customHeight="1" x14ac:dyDescent="0.2">
      <c r="A27" s="161"/>
      <c r="B27" s="148"/>
      <c r="C27" s="148"/>
      <c r="D27" s="148"/>
      <c r="E27" s="153"/>
      <c r="F27" s="153"/>
      <c r="G27" s="153"/>
      <c r="H27" s="153"/>
      <c r="I27" s="153"/>
      <c r="J27" s="153"/>
      <c r="K27" s="153"/>
      <c r="L27" s="153"/>
      <c r="M27" s="154"/>
      <c r="N27" s="153"/>
      <c r="O27" s="157"/>
    </row>
    <row r="28" spans="1:15" s="140" customFormat="1" ht="15" x14ac:dyDescent="0.25">
      <c r="A28" s="162" t="s">
        <v>39</v>
      </c>
      <c r="B28" s="163" t="s">
        <v>72</v>
      </c>
      <c r="C28" s="163"/>
      <c r="D28" s="163" t="s">
        <v>72</v>
      </c>
      <c r="E28" s="164">
        <f t="shared" ref="E28:M28" si="1">SUM(E24+E26)</f>
        <v>2</v>
      </c>
      <c r="F28" s="164">
        <f t="shared" si="1"/>
        <v>0</v>
      </c>
      <c r="G28" s="164">
        <f t="shared" si="1"/>
        <v>1</v>
      </c>
      <c r="H28" s="164">
        <f t="shared" si="1"/>
        <v>0</v>
      </c>
      <c r="I28" s="164">
        <f t="shared" si="1"/>
        <v>1</v>
      </c>
      <c r="J28" s="164">
        <f t="shared" si="1"/>
        <v>2</v>
      </c>
      <c r="K28" s="164">
        <f t="shared" si="1"/>
        <v>1</v>
      </c>
      <c r="L28" s="164">
        <f t="shared" si="1"/>
        <v>0</v>
      </c>
      <c r="M28" s="164">
        <f t="shared" si="1"/>
        <v>0</v>
      </c>
      <c r="N28" s="164">
        <f>SUM(N24+N26)</f>
        <v>7</v>
      </c>
      <c r="O28" s="165">
        <v>100</v>
      </c>
    </row>
    <row r="29" spans="1:15" x14ac:dyDescent="0.2">
      <c r="O29" s="166"/>
    </row>
    <row r="30" spans="1:15" x14ac:dyDescent="0.2">
      <c r="I30" s="343" t="s">
        <v>137</v>
      </c>
      <c r="J30" s="343"/>
      <c r="K30" s="343"/>
      <c r="L30" s="343"/>
      <c r="M30" s="343"/>
      <c r="N30" s="343"/>
      <c r="O30" s="343"/>
    </row>
    <row r="31" spans="1:15" x14ac:dyDescent="0.2">
      <c r="J31" s="358">
        <v>42430</v>
      </c>
      <c r="K31" s="344"/>
      <c r="L31" s="344"/>
      <c r="M31" s="344"/>
      <c r="N31" s="344"/>
      <c r="O31" s="344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N25" sqref="N2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22.5703125" customWidth="1"/>
    <col min="5" max="5" width="11.5703125" customWidth="1"/>
    <col min="6" max="9" width="3.5703125" customWidth="1"/>
    <col min="10" max="10" width="16.42578125" customWidth="1"/>
    <col min="11" max="11" width="23.85546875" customWidth="1"/>
    <col min="12" max="12" width="18.28515625" customWidth="1"/>
    <col min="13" max="13" width="21.42578125" customWidth="1"/>
    <col min="14" max="14" width="19.42578125" customWidth="1"/>
    <col min="15" max="15" width="19" customWidth="1"/>
    <col min="16" max="16" width="18" customWidth="1"/>
    <col min="17" max="17" width="14.7109375" style="169" customWidth="1"/>
  </cols>
  <sheetData>
    <row r="1" spans="1:18" ht="14.25" x14ac:dyDescent="0.2">
      <c r="B1" s="363">
        <v>9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18" ht="36" customHeight="1" x14ac:dyDescent="0.4">
      <c r="A2" s="364" t="s">
        <v>70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</row>
    <row r="3" spans="1:18" ht="32.25" customHeight="1" x14ac:dyDescent="0.4">
      <c r="A3" s="364" t="s">
        <v>42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</row>
    <row r="4" spans="1:18" ht="36" customHeight="1" x14ac:dyDescent="0.4">
      <c r="A4" s="364" t="s">
        <v>106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</row>
    <row r="5" spans="1:18" ht="6" customHeight="1" x14ac:dyDescent="0.2">
      <c r="I5" s="1"/>
      <c r="J5" s="1"/>
      <c r="K5" s="1"/>
      <c r="L5" s="1"/>
      <c r="M5" s="1"/>
      <c r="N5" s="1"/>
      <c r="O5" s="1"/>
      <c r="P5" s="1"/>
      <c r="Q5" s="2"/>
    </row>
    <row r="6" spans="1:18" ht="26.25" customHeight="1" x14ac:dyDescent="0.2">
      <c r="A6" s="365" t="s">
        <v>41</v>
      </c>
      <c r="B6" s="365"/>
      <c r="C6" s="365"/>
      <c r="D6" s="365"/>
      <c r="E6" s="365"/>
      <c r="F6" s="365"/>
      <c r="G6" s="365"/>
      <c r="H6" s="365"/>
      <c r="I6" s="366"/>
      <c r="J6" s="174" t="s">
        <v>43</v>
      </c>
      <c r="K6" s="174" t="s">
        <v>44</v>
      </c>
      <c r="L6" s="174" t="s">
        <v>45</v>
      </c>
      <c r="M6" s="174" t="s">
        <v>46</v>
      </c>
      <c r="N6" s="174" t="s">
        <v>47</v>
      </c>
      <c r="O6" s="174" t="s">
        <v>48</v>
      </c>
      <c r="P6" s="174" t="s">
        <v>49</v>
      </c>
      <c r="Q6" s="175" t="s">
        <v>6</v>
      </c>
    </row>
    <row r="7" spans="1:18" ht="23.25" x14ac:dyDescent="0.35">
      <c r="A7" s="176"/>
      <c r="B7" s="176"/>
      <c r="C7" s="177"/>
      <c r="D7" s="177"/>
      <c r="E7" s="177"/>
      <c r="F7" s="177"/>
      <c r="G7" s="177"/>
      <c r="H7" s="177"/>
      <c r="I7" s="177"/>
      <c r="J7" s="178" t="s">
        <v>9</v>
      </c>
      <c r="K7" s="178" t="s">
        <v>10</v>
      </c>
      <c r="L7" s="178" t="s">
        <v>11</v>
      </c>
      <c r="M7" s="178" t="s">
        <v>12</v>
      </c>
      <c r="N7" s="178" t="s">
        <v>13</v>
      </c>
      <c r="O7" s="178" t="s">
        <v>14</v>
      </c>
      <c r="P7" s="178" t="s">
        <v>15</v>
      </c>
      <c r="Q7" s="179" t="s">
        <v>16</v>
      </c>
    </row>
    <row r="8" spans="1:18" ht="23.25" x14ac:dyDescent="0.35">
      <c r="A8" s="176"/>
      <c r="B8" s="176"/>
      <c r="C8" s="177"/>
      <c r="D8" s="177"/>
      <c r="E8" s="177"/>
      <c r="F8" s="177"/>
      <c r="G8" s="177"/>
      <c r="H8" s="177"/>
      <c r="I8" s="177"/>
      <c r="J8" s="180"/>
      <c r="K8" s="180"/>
      <c r="L8" s="180"/>
      <c r="M8" s="180"/>
      <c r="N8" s="180"/>
      <c r="O8" s="180"/>
      <c r="P8" s="180"/>
      <c r="Q8" s="181"/>
    </row>
    <row r="9" spans="1:18" ht="30" customHeight="1" x14ac:dyDescent="0.35">
      <c r="A9" s="176" t="s">
        <v>93</v>
      </c>
      <c r="B9" s="176"/>
      <c r="C9" s="177"/>
      <c r="D9" s="177"/>
      <c r="E9" s="182" t="s">
        <v>72</v>
      </c>
      <c r="F9" s="182"/>
      <c r="G9" s="182" t="s">
        <v>72</v>
      </c>
      <c r="H9" s="182"/>
      <c r="I9" s="182" t="s">
        <v>72</v>
      </c>
      <c r="J9" s="180">
        <f>'table5 2016 jan'!J9+'table5 2016 feb'!J9+'table5 2016 mar'!J9</f>
        <v>2</v>
      </c>
      <c r="K9" s="180">
        <f>'table5 2016 jan'!K9+'table5 2016 feb'!K9+'table5 2016 mar'!K9</f>
        <v>2</v>
      </c>
      <c r="L9" s="180">
        <f>'table5 2016 jan'!L9+'table5 2016 feb'!L9+'table5 2016 mar'!L9</f>
        <v>0</v>
      </c>
      <c r="M9" s="180">
        <f>'table5 2016 jan'!M9+'table5 2016 feb'!M9+'table5 2016 mar'!M9</f>
        <v>0</v>
      </c>
      <c r="N9" s="180">
        <f>'table5 2016 jan'!N9+'table5 2016 feb'!N9+'table5 2016 mar'!N9</f>
        <v>1</v>
      </c>
      <c r="O9" s="180">
        <f>'table5 2016 jan'!O9+'table5 2016 feb'!O9+'table5 2016 mar'!O9</f>
        <v>0</v>
      </c>
      <c r="P9" s="180">
        <f>'table5 2016 jan'!P9+'table5 2016 feb'!P9+'table5 2016 mar'!P9</f>
        <v>0</v>
      </c>
      <c r="Q9" s="181">
        <f>SUM(J9:P9)</f>
        <v>5</v>
      </c>
      <c r="R9" s="169"/>
    </row>
    <row r="10" spans="1:18" ht="30" customHeight="1" x14ac:dyDescent="0.35">
      <c r="A10" s="176"/>
      <c r="B10" s="176"/>
      <c r="C10" s="177"/>
      <c r="D10" s="177"/>
      <c r="E10" s="177"/>
      <c r="F10" s="177"/>
      <c r="G10" s="177"/>
      <c r="H10" s="177"/>
      <c r="I10" s="177"/>
      <c r="J10" s="180"/>
      <c r="K10" s="180"/>
      <c r="L10" s="180"/>
      <c r="M10" s="180"/>
      <c r="N10" s="180"/>
      <c r="O10" s="180"/>
      <c r="P10" s="180"/>
      <c r="Q10" s="181"/>
    </row>
    <row r="11" spans="1:18" ht="30" customHeight="1" x14ac:dyDescent="0.35">
      <c r="A11" s="176" t="s">
        <v>94</v>
      </c>
      <c r="B11" s="176"/>
      <c r="C11" s="177"/>
      <c r="D11" s="177"/>
      <c r="E11" s="182" t="s">
        <v>72</v>
      </c>
      <c r="F11" s="182"/>
      <c r="G11" s="182" t="s">
        <v>72</v>
      </c>
      <c r="H11" s="182"/>
      <c r="I11" s="182" t="s">
        <v>72</v>
      </c>
      <c r="J11" s="180">
        <f>'table5 2016 jan'!J11+'table5 2016 feb'!J11+'table5 2016 mar'!J11</f>
        <v>1</v>
      </c>
      <c r="K11" s="180">
        <f>'table5 2016 jan'!K11+'table5 2016 feb'!K11+'table5 2016 mar'!K11</f>
        <v>0</v>
      </c>
      <c r="L11" s="180">
        <f>'table5 2016 jan'!L11+'table5 2016 feb'!L11+'table5 2016 mar'!L11</f>
        <v>0</v>
      </c>
      <c r="M11" s="180">
        <f>'table5 2016 jan'!M11+'table5 2016 feb'!M11+'table5 2016 mar'!M11</f>
        <v>0</v>
      </c>
      <c r="N11" s="180">
        <f>'table5 2016 jan'!N11+'table5 2016 feb'!N11+'table5 2016 mar'!N11</f>
        <v>0</v>
      </c>
      <c r="O11" s="180">
        <f>'table5 2016 jan'!O11+'table5 2016 feb'!O11+'table5 2016 mar'!O11</f>
        <v>1</v>
      </c>
      <c r="P11" s="180">
        <f>'table5 2016 jan'!P11+'table5 2016 feb'!P11+'table5 2016 mar'!P11</f>
        <v>1</v>
      </c>
      <c r="Q11" s="181">
        <f>SUM(J11:P11)</f>
        <v>3</v>
      </c>
    </row>
    <row r="12" spans="1:18" ht="30" customHeight="1" x14ac:dyDescent="0.35">
      <c r="A12" s="176"/>
      <c r="B12" s="176"/>
      <c r="C12" s="177"/>
      <c r="D12" s="177"/>
      <c r="E12" s="177"/>
      <c r="F12" s="177"/>
      <c r="G12" s="177"/>
      <c r="H12" s="177"/>
      <c r="I12" s="177"/>
      <c r="J12" s="180"/>
      <c r="K12" s="180"/>
      <c r="L12" s="180"/>
      <c r="M12" s="180"/>
      <c r="N12" s="180"/>
      <c r="O12" s="180"/>
      <c r="P12" s="180"/>
      <c r="Q12" s="181"/>
    </row>
    <row r="13" spans="1:18" ht="30" customHeight="1" x14ac:dyDescent="0.35">
      <c r="A13" s="176" t="s">
        <v>95</v>
      </c>
      <c r="B13" s="176"/>
      <c r="C13" s="177"/>
      <c r="D13" s="177"/>
      <c r="E13" s="182" t="s">
        <v>72</v>
      </c>
      <c r="F13" s="182"/>
      <c r="G13" s="182" t="s">
        <v>72</v>
      </c>
      <c r="H13" s="182"/>
      <c r="I13" s="182" t="s">
        <v>72</v>
      </c>
      <c r="J13" s="180">
        <f>'table5 2016 jan'!J13+'table5 2016 feb'!J13+'table5 2016 mar'!J13</f>
        <v>1</v>
      </c>
      <c r="K13" s="180">
        <f>'table5 2016 jan'!K13+'table5 2016 feb'!K13+'table5 2016 mar'!K13</f>
        <v>1</v>
      </c>
      <c r="L13" s="180">
        <f>'table5 2016 jan'!L13+'table5 2016 feb'!L13+'table5 2016 mar'!L13</f>
        <v>1</v>
      </c>
      <c r="M13" s="180">
        <f>'table5 2016 jan'!M13+'table5 2016 feb'!M13+'table5 2016 mar'!M13</f>
        <v>0</v>
      </c>
      <c r="N13" s="180">
        <f>'table5 2016 jan'!N13+'table5 2016 feb'!N13+'table5 2016 mar'!N13</f>
        <v>0</v>
      </c>
      <c r="O13" s="180">
        <f>'table5 2016 jan'!O13+'table5 2016 feb'!O13+'table5 2016 mar'!O13</f>
        <v>0</v>
      </c>
      <c r="P13" s="180">
        <f>'table5 2016 jan'!P13+'table5 2016 feb'!P13+'table5 2016 mar'!P13</f>
        <v>0</v>
      </c>
      <c r="Q13" s="181">
        <f>SUM(J13:P13)</f>
        <v>3</v>
      </c>
    </row>
    <row r="14" spans="1:18" ht="30" customHeight="1" x14ac:dyDescent="0.35">
      <c r="A14" s="176"/>
      <c r="B14" s="176"/>
      <c r="C14" s="177"/>
      <c r="D14" s="177"/>
      <c r="E14" s="177"/>
      <c r="F14" s="177"/>
      <c r="G14" s="177"/>
      <c r="H14" s="177"/>
      <c r="I14" s="177"/>
      <c r="J14" s="180"/>
      <c r="K14" s="180"/>
      <c r="L14" s="180"/>
      <c r="M14" s="180"/>
      <c r="N14" s="180"/>
      <c r="O14" s="180"/>
      <c r="P14" s="180"/>
      <c r="Q14" s="181"/>
    </row>
    <row r="15" spans="1:18" ht="30" customHeight="1" x14ac:dyDescent="0.35">
      <c r="A15" s="360" t="s">
        <v>92</v>
      </c>
      <c r="B15" s="360"/>
      <c r="C15" s="360"/>
      <c r="D15" s="360"/>
      <c r="E15" s="360"/>
      <c r="F15" s="182"/>
      <c r="G15" s="182" t="s">
        <v>72</v>
      </c>
      <c r="H15" s="182"/>
      <c r="I15" s="182" t="s">
        <v>72</v>
      </c>
      <c r="J15" s="180">
        <f>'table5 2016 jan'!J15+'table5 2016 feb'!J15+'table5 2016 mar'!J15</f>
        <v>0</v>
      </c>
      <c r="K15" s="180">
        <f>'table5 2016 jan'!K15+'table5 2016 feb'!K15+'table5 2016 mar'!K15</f>
        <v>2</v>
      </c>
      <c r="L15" s="180">
        <f>'table5 2016 jan'!L15+'table5 2016 feb'!L15+'table5 2016 mar'!L15</f>
        <v>1</v>
      </c>
      <c r="M15" s="180">
        <f>'table5 2016 jan'!M15+'table5 2016 feb'!M15+'table5 2016 mar'!M15</f>
        <v>0</v>
      </c>
      <c r="N15" s="180">
        <f>'table5 2016 jan'!N15+'table5 2016 feb'!N15+'table5 2016 mar'!N15</f>
        <v>0</v>
      </c>
      <c r="O15" s="180">
        <f>'table5 2016 jan'!O15+'table5 2016 feb'!O15+'table5 2016 mar'!O15</f>
        <v>0</v>
      </c>
      <c r="P15" s="180">
        <f>'table5 2016 jan'!P15+'table5 2016 feb'!P15+'table5 2016 mar'!P15</f>
        <v>1</v>
      </c>
      <c r="Q15" s="181">
        <f>SUM(J15:P15)</f>
        <v>4</v>
      </c>
    </row>
    <row r="16" spans="1:18" ht="30" customHeight="1" x14ac:dyDescent="0.35">
      <c r="A16" s="176"/>
      <c r="B16" s="176"/>
      <c r="C16" s="177"/>
      <c r="D16" s="177"/>
      <c r="E16" s="177"/>
      <c r="F16" s="177"/>
      <c r="G16" s="177"/>
      <c r="H16" s="177"/>
      <c r="I16" s="177"/>
      <c r="J16" s="180"/>
      <c r="K16" s="180"/>
      <c r="L16" s="180"/>
      <c r="M16" s="180"/>
      <c r="N16" s="180"/>
      <c r="O16" s="180"/>
      <c r="P16" s="180"/>
      <c r="Q16" s="181"/>
    </row>
    <row r="17" spans="1:20" ht="30" customHeight="1" x14ac:dyDescent="0.35">
      <c r="A17" s="176" t="s">
        <v>96</v>
      </c>
      <c r="B17" s="176"/>
      <c r="C17" s="177"/>
      <c r="D17" s="177"/>
      <c r="E17" s="182" t="s">
        <v>72</v>
      </c>
      <c r="F17" s="182"/>
      <c r="G17" s="182" t="s">
        <v>72</v>
      </c>
      <c r="H17" s="182"/>
      <c r="I17" s="182" t="s">
        <v>72</v>
      </c>
      <c r="J17" s="180">
        <f>'table5 2016 jan'!J17+'table5 2016 feb'!J17+'table5 2016 mar'!J17</f>
        <v>1</v>
      </c>
      <c r="K17" s="180">
        <f>'table5 2016 jan'!K17+'table5 2016 feb'!K17+'table5 2016 mar'!K17</f>
        <v>1</v>
      </c>
      <c r="L17" s="180">
        <f>'table5 2016 jan'!L17+'table5 2016 feb'!L17+'table5 2016 mar'!L17</f>
        <v>0</v>
      </c>
      <c r="M17" s="180">
        <f>'table5 2016 jan'!M17+'table5 2016 feb'!M17+'table5 2016 mar'!M17</f>
        <v>1</v>
      </c>
      <c r="N17" s="180">
        <f>'table5 2016 jan'!N17+'table5 2016 feb'!N17+'table5 2016 mar'!N17</f>
        <v>1</v>
      </c>
      <c r="O17" s="180">
        <f>'table5 2016 jan'!O17+'table5 2016 feb'!O17+'table5 2016 mar'!O17</f>
        <v>0</v>
      </c>
      <c r="P17" s="180">
        <f>'table5 2016 jan'!P17+'table5 2016 feb'!P17+'table5 2016 mar'!P17</f>
        <v>1</v>
      </c>
      <c r="Q17" s="181">
        <f>SUM(J17:P17)</f>
        <v>5</v>
      </c>
    </row>
    <row r="18" spans="1:20" ht="30" customHeight="1" x14ac:dyDescent="0.35">
      <c r="A18" s="176"/>
      <c r="B18" s="176"/>
      <c r="C18" s="177"/>
      <c r="D18" s="177"/>
      <c r="E18" s="177"/>
      <c r="F18" s="177"/>
      <c r="G18" s="177"/>
      <c r="H18" s="177"/>
      <c r="I18" s="177"/>
      <c r="J18" s="180"/>
      <c r="K18" s="180"/>
      <c r="L18" s="180"/>
      <c r="M18" s="180"/>
      <c r="N18" s="180"/>
      <c r="O18" s="180"/>
      <c r="P18" s="180"/>
      <c r="Q18" s="181"/>
    </row>
    <row r="19" spans="1:20" ht="30" customHeight="1" x14ac:dyDescent="0.35">
      <c r="A19" s="176" t="s">
        <v>97</v>
      </c>
      <c r="B19" s="176"/>
      <c r="C19" s="177"/>
      <c r="D19" s="177"/>
      <c r="E19" s="182" t="s">
        <v>72</v>
      </c>
      <c r="F19" s="182"/>
      <c r="G19" s="182" t="s">
        <v>72</v>
      </c>
      <c r="H19" s="182"/>
      <c r="I19" s="182" t="s">
        <v>72</v>
      </c>
      <c r="J19" s="180">
        <f>'table5 2016 jan'!J19+'table5 2016 feb'!J19+'table5 2016 mar'!J19</f>
        <v>2</v>
      </c>
      <c r="K19" s="180">
        <f>'table5 2016 jan'!K19+'table5 2016 feb'!K19+'table5 2016 mar'!K19</f>
        <v>0</v>
      </c>
      <c r="L19" s="180">
        <f>'table5 2016 jan'!L19+'table5 2016 feb'!L19+'table5 2016 mar'!L19</f>
        <v>0</v>
      </c>
      <c r="M19" s="180">
        <f>'table5 2016 jan'!M19+'table5 2016 feb'!M19+'table5 2016 mar'!M19</f>
        <v>0</v>
      </c>
      <c r="N19" s="180">
        <f>'table5 2016 jan'!N19+'table5 2016 feb'!N19+'table5 2016 mar'!N19</f>
        <v>0</v>
      </c>
      <c r="O19" s="180">
        <f>'table5 2016 jan'!O19+'table5 2016 feb'!O19+'table5 2016 mar'!O19</f>
        <v>0</v>
      </c>
      <c r="P19" s="180">
        <f>'table5 2016 jan'!P19+'table5 2016 feb'!P19+'table5 2016 mar'!P19</f>
        <v>3</v>
      </c>
      <c r="Q19" s="181">
        <f>SUM(J19:P19)</f>
        <v>5</v>
      </c>
    </row>
    <row r="20" spans="1:20" ht="30" customHeight="1" x14ac:dyDescent="0.35">
      <c r="A20" s="176"/>
      <c r="B20" s="176"/>
      <c r="C20" s="177"/>
      <c r="D20" s="177"/>
      <c r="E20" s="177"/>
      <c r="F20" s="177"/>
      <c r="G20" s="177"/>
      <c r="H20" s="177"/>
      <c r="I20" s="177"/>
      <c r="J20" s="180"/>
      <c r="K20" s="180"/>
      <c r="L20" s="180"/>
      <c r="M20" s="180"/>
      <c r="N20" s="180"/>
      <c r="O20" s="180"/>
      <c r="P20" s="180"/>
      <c r="Q20" s="181"/>
    </row>
    <row r="21" spans="1:20" ht="30" customHeight="1" x14ac:dyDescent="0.35">
      <c r="A21" s="176" t="s">
        <v>98</v>
      </c>
      <c r="B21" s="176"/>
      <c r="C21" s="177"/>
      <c r="D21" s="177"/>
      <c r="E21" s="182" t="s">
        <v>72</v>
      </c>
      <c r="F21" s="182"/>
      <c r="G21" s="182" t="s">
        <v>72</v>
      </c>
      <c r="H21" s="182"/>
      <c r="I21" s="182" t="s">
        <v>72</v>
      </c>
      <c r="J21" s="180">
        <f>'table5 2016 jan'!J21+'table5 2016 feb'!J21+'table5 2016 mar'!J21</f>
        <v>0</v>
      </c>
      <c r="K21" s="180">
        <f>'table5 2016 jan'!K21+'table5 2016 feb'!K21+'table5 2016 mar'!K21</f>
        <v>0</v>
      </c>
      <c r="L21" s="180">
        <f>'table5 2016 jan'!L21+'table5 2016 feb'!L21+'table5 2016 mar'!L21</f>
        <v>1</v>
      </c>
      <c r="M21" s="180">
        <f>'table5 2016 jan'!M21+'table5 2016 feb'!M21+'table5 2016 mar'!M21</f>
        <v>0</v>
      </c>
      <c r="N21" s="180">
        <f>'table5 2016 jan'!N21+'table5 2016 feb'!N21+'table5 2016 mar'!N21</f>
        <v>0</v>
      </c>
      <c r="O21" s="180">
        <f>'table5 2016 jan'!O21+'table5 2016 feb'!O21+'table5 2016 mar'!O21</f>
        <v>1</v>
      </c>
      <c r="P21" s="180">
        <f>'table5 2016 jan'!P21+'table5 2016 feb'!P21+'table5 2016 mar'!P21</f>
        <v>1</v>
      </c>
      <c r="Q21" s="181">
        <f>SUM(J21:P21)</f>
        <v>3</v>
      </c>
    </row>
    <row r="22" spans="1:20" ht="30" customHeight="1" x14ac:dyDescent="0.35">
      <c r="A22" s="176"/>
      <c r="B22" s="176"/>
      <c r="C22" s="177"/>
      <c r="D22" s="177"/>
      <c r="E22" s="177"/>
      <c r="F22" s="177"/>
      <c r="G22" s="177"/>
      <c r="H22" s="177"/>
      <c r="I22" s="177"/>
      <c r="J22" s="180"/>
      <c r="K22" s="180"/>
      <c r="L22" s="180"/>
      <c r="M22" s="180"/>
      <c r="N22" s="180"/>
      <c r="O22" s="180"/>
      <c r="P22" s="180"/>
      <c r="Q22" s="181"/>
    </row>
    <row r="23" spans="1:20" ht="30" customHeight="1" x14ac:dyDescent="0.35">
      <c r="A23" s="360" t="s">
        <v>91</v>
      </c>
      <c r="B23" s="360"/>
      <c r="C23" s="360"/>
      <c r="D23" s="360"/>
      <c r="E23" s="360"/>
      <c r="F23" s="360"/>
      <c r="G23" s="182" t="s">
        <v>72</v>
      </c>
      <c r="H23" s="182"/>
      <c r="I23" s="182" t="s">
        <v>72</v>
      </c>
      <c r="J23" s="180">
        <f>'table5 2016 jan'!J23+'table5 2016 feb'!J23+'table5 2016 mar'!J23</f>
        <v>2</v>
      </c>
      <c r="K23" s="180">
        <f>'table5 2016 jan'!K23+'table5 2016 feb'!K23+'table5 2016 mar'!K23</f>
        <v>0</v>
      </c>
      <c r="L23" s="180">
        <f>'table5 2016 jan'!L23+'table5 2016 feb'!L23+'table5 2016 mar'!L23</f>
        <v>3</v>
      </c>
      <c r="M23" s="180">
        <f>'table5 2016 jan'!M23+'table5 2016 feb'!M23+'table5 2016 mar'!M23</f>
        <v>0</v>
      </c>
      <c r="N23" s="180">
        <f>'table5 2016 jan'!N23+'table5 2016 feb'!N23+'table5 2016 mar'!N23</f>
        <v>0</v>
      </c>
      <c r="O23" s="180">
        <f>'table5 2016 jan'!O23+'table5 2016 feb'!O23+'table5 2016 mar'!O23</f>
        <v>0</v>
      </c>
      <c r="P23" s="180">
        <f>'table5 2016 jan'!P23+'table5 2016 feb'!P23+'table5 2016 mar'!P23</f>
        <v>1</v>
      </c>
      <c r="Q23" s="181">
        <f>SUM(J23:P23)</f>
        <v>6</v>
      </c>
      <c r="T23" s="80"/>
    </row>
    <row r="24" spans="1:20" ht="30" customHeight="1" x14ac:dyDescent="0.35">
      <c r="A24" s="183"/>
      <c r="B24" s="183"/>
      <c r="C24" s="183"/>
      <c r="D24" s="183"/>
      <c r="E24" s="183"/>
      <c r="F24" s="183"/>
      <c r="G24" s="182"/>
      <c r="H24" s="182"/>
      <c r="I24" s="182"/>
      <c r="J24" s="180"/>
      <c r="K24" s="180"/>
      <c r="L24" s="180"/>
      <c r="M24" s="180"/>
      <c r="N24" s="180"/>
      <c r="O24" s="180"/>
      <c r="P24" s="180"/>
      <c r="Q24" s="181"/>
    </row>
    <row r="25" spans="1:20" ht="30" customHeight="1" x14ac:dyDescent="0.35">
      <c r="A25" s="183" t="s">
        <v>86</v>
      </c>
      <c r="B25" s="183"/>
      <c r="C25" s="183"/>
      <c r="D25" s="183"/>
      <c r="E25" s="183"/>
      <c r="F25" s="183"/>
      <c r="G25" s="182"/>
      <c r="H25" s="182"/>
      <c r="I25" s="182"/>
      <c r="J25" s="180">
        <f>'table5 2016 jan'!J25+'table5 2016 feb'!J25+'table5 2016 mar'!J25</f>
        <v>0</v>
      </c>
      <c r="K25" s="180">
        <f>'table5 2016 jan'!K25+'table5 2016 feb'!K25+'table5 2016 mar'!K25</f>
        <v>0</v>
      </c>
      <c r="L25" s="180">
        <f>'table5 2016 jan'!L25+'table5 2016 feb'!L25+'table5 2016 mar'!L25</f>
        <v>0</v>
      </c>
      <c r="M25" s="180">
        <f>'table5 2016 jan'!M25+'table5 2016 feb'!M25+'table5 2016 mar'!M25</f>
        <v>0</v>
      </c>
      <c r="N25" s="180">
        <f>'table5 2016 jan'!N25+'table5 2016 feb'!N25+'table5 2016 mar'!N25</f>
        <v>0</v>
      </c>
      <c r="O25" s="180">
        <f>'table5 2016 jan'!O25+'table5 2016 feb'!O25+'table5 2016 mar'!O25</f>
        <v>0</v>
      </c>
      <c r="P25" s="180">
        <f>'table5 2016 jan'!P25+'table5 2016 feb'!P25+'table5 2016 mar'!P25</f>
        <v>0</v>
      </c>
      <c r="Q25" s="181">
        <f>SUM(J25:P25)</f>
        <v>0</v>
      </c>
    </row>
    <row r="26" spans="1:20" ht="30" customHeight="1" x14ac:dyDescent="0.35">
      <c r="A26" s="176"/>
      <c r="B26" s="176"/>
      <c r="C26" s="177"/>
      <c r="D26" s="177"/>
      <c r="E26" s="177"/>
      <c r="F26" s="177"/>
      <c r="G26" s="177"/>
      <c r="H26" s="177"/>
      <c r="I26" s="177"/>
      <c r="J26" s="180"/>
      <c r="K26" s="180"/>
      <c r="L26" s="180"/>
      <c r="M26" s="180"/>
      <c r="N26" s="180"/>
      <c r="O26" s="180"/>
      <c r="P26" s="180"/>
      <c r="Q26" s="181"/>
    </row>
    <row r="27" spans="1:20" ht="30" customHeight="1" x14ac:dyDescent="0.35">
      <c r="A27" s="184" t="s">
        <v>6</v>
      </c>
      <c r="B27" s="185"/>
      <c r="C27" s="186" t="s">
        <v>72</v>
      </c>
      <c r="D27" s="187"/>
      <c r="E27" s="186" t="s">
        <v>72</v>
      </c>
      <c r="F27" s="186"/>
      <c r="G27" s="186" t="s">
        <v>72</v>
      </c>
      <c r="H27" s="186"/>
      <c r="I27" s="186" t="s">
        <v>72</v>
      </c>
      <c r="J27" s="188">
        <f>SUM(J9:J25)</f>
        <v>9</v>
      </c>
      <c r="K27" s="188">
        <f>SUM(K9:K25)</f>
        <v>6</v>
      </c>
      <c r="L27" s="188">
        <f t="shared" ref="L27:Q27" si="0">SUM(L9:L25)</f>
        <v>6</v>
      </c>
      <c r="M27" s="188">
        <f t="shared" si="0"/>
        <v>1</v>
      </c>
      <c r="N27" s="188">
        <f t="shared" si="0"/>
        <v>2</v>
      </c>
      <c r="O27" s="188">
        <f t="shared" si="0"/>
        <v>2</v>
      </c>
      <c r="P27" s="188">
        <f t="shared" si="0"/>
        <v>8</v>
      </c>
      <c r="Q27" s="189">
        <f t="shared" si="0"/>
        <v>34</v>
      </c>
      <c r="R27" s="81"/>
    </row>
    <row r="28" spans="1:20" ht="23.25" x14ac:dyDescent="0.35">
      <c r="A28" s="177"/>
      <c r="B28" s="177"/>
      <c r="C28" s="177"/>
      <c r="D28" s="177"/>
      <c r="E28" s="177"/>
      <c r="F28" s="177"/>
      <c r="G28" s="177"/>
      <c r="H28" s="177"/>
      <c r="I28" s="177"/>
      <c r="J28" s="192"/>
      <c r="K28" s="192"/>
      <c r="L28" s="192"/>
      <c r="M28" s="192"/>
      <c r="N28" s="192"/>
      <c r="O28" s="192"/>
      <c r="P28" s="177"/>
      <c r="Q28" s="192"/>
    </row>
    <row r="29" spans="1:20" ht="23.25" x14ac:dyDescent="0.35">
      <c r="A29" s="177"/>
      <c r="B29" s="177"/>
      <c r="C29" s="177"/>
      <c r="D29" s="177"/>
      <c r="E29" s="177"/>
      <c r="F29" s="177"/>
      <c r="G29" s="177"/>
      <c r="H29" s="177"/>
      <c r="I29" s="177"/>
      <c r="J29" s="176"/>
      <c r="K29" s="176"/>
      <c r="L29" s="176"/>
      <c r="M29" s="176"/>
      <c r="N29" s="361" t="s">
        <v>141</v>
      </c>
      <c r="O29" s="362"/>
      <c r="P29" s="362"/>
      <c r="Q29" s="362"/>
    </row>
    <row r="30" spans="1:20" ht="23.25" x14ac:dyDescent="0.35">
      <c r="A30" s="177"/>
      <c r="B30" s="177"/>
      <c r="C30" s="177"/>
      <c r="D30" s="177"/>
      <c r="E30" s="177"/>
      <c r="F30" s="177"/>
      <c r="G30" s="177"/>
      <c r="H30" s="177"/>
      <c r="I30" s="177"/>
      <c r="J30" s="176"/>
      <c r="K30" s="176"/>
      <c r="L30" s="176"/>
      <c r="M30" s="176"/>
      <c r="N30" s="362" t="s">
        <v>107</v>
      </c>
      <c r="O30" s="362"/>
      <c r="P30" s="362"/>
      <c r="Q30" s="362"/>
    </row>
    <row r="32" spans="1:20" x14ac:dyDescent="0.2">
      <c r="P32" s="170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N25" sqref="N25"/>
    </sheetView>
  </sheetViews>
  <sheetFormatPr defaultRowHeight="18" x14ac:dyDescent="0.25"/>
  <cols>
    <col min="1" max="1" width="3.5703125" style="106" customWidth="1"/>
    <col min="2" max="2" width="4.28515625" style="106" customWidth="1"/>
    <col min="3" max="3" width="3.5703125" style="106" customWidth="1"/>
    <col min="4" max="4" width="15.85546875" style="106" customWidth="1"/>
    <col min="5" max="8" width="3.5703125" style="106" customWidth="1"/>
    <col min="9" max="9" width="11.7109375" style="106" customWidth="1"/>
    <col min="10" max="10" width="13.28515625" style="106" customWidth="1"/>
    <col min="11" max="11" width="12.28515625" style="106" customWidth="1"/>
    <col min="12" max="12" width="17.5703125" style="106" customWidth="1"/>
    <col min="13" max="13" width="17.85546875" style="106" customWidth="1"/>
    <col min="14" max="14" width="18.5703125" style="106" customWidth="1"/>
    <col min="15" max="15" width="13.5703125" style="106" customWidth="1"/>
    <col min="16" max="16" width="16" style="106" customWidth="1"/>
    <col min="17" max="17" width="10" style="135" customWidth="1"/>
    <col min="18" max="16384" width="9.140625" style="106"/>
  </cols>
  <sheetData>
    <row r="1" spans="1:18" x14ac:dyDescent="0.25">
      <c r="B1" s="371">
        <v>9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18" ht="29.25" customHeight="1" x14ac:dyDescent="0.4">
      <c r="A2" s="364" t="s">
        <v>70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</row>
    <row r="3" spans="1:18" ht="34.5" customHeight="1" x14ac:dyDescent="0.4">
      <c r="A3" s="364" t="s">
        <v>42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</row>
    <row r="4" spans="1:18" ht="26.25" customHeight="1" x14ac:dyDescent="0.4">
      <c r="A4" s="372">
        <v>42370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</row>
    <row r="5" spans="1:18" ht="6" customHeight="1" x14ac:dyDescent="0.25"/>
    <row r="6" spans="1:18" ht="26.25" customHeight="1" x14ac:dyDescent="0.25">
      <c r="A6" s="365" t="s">
        <v>41</v>
      </c>
      <c r="B6" s="365"/>
      <c r="C6" s="365"/>
      <c r="D6" s="365"/>
      <c r="E6" s="365"/>
      <c r="F6" s="365"/>
      <c r="G6" s="365"/>
      <c r="H6" s="365"/>
      <c r="I6" s="366"/>
      <c r="J6" s="174" t="s">
        <v>43</v>
      </c>
      <c r="K6" s="174" t="s">
        <v>44</v>
      </c>
      <c r="L6" s="174" t="s">
        <v>45</v>
      </c>
      <c r="M6" s="174" t="s">
        <v>46</v>
      </c>
      <c r="N6" s="174" t="s">
        <v>47</v>
      </c>
      <c r="O6" s="174" t="s">
        <v>48</v>
      </c>
      <c r="P6" s="174" t="s">
        <v>49</v>
      </c>
      <c r="Q6" s="175" t="s">
        <v>6</v>
      </c>
    </row>
    <row r="7" spans="1:18" ht="23.25" x14ac:dyDescent="0.35">
      <c r="A7" s="176"/>
      <c r="B7" s="176"/>
      <c r="C7" s="177"/>
      <c r="D7" s="177"/>
      <c r="E7" s="177"/>
      <c r="F7" s="177"/>
      <c r="G7" s="177"/>
      <c r="H7" s="177"/>
      <c r="I7" s="177"/>
      <c r="J7" s="178" t="s">
        <v>9</v>
      </c>
      <c r="K7" s="178" t="s">
        <v>10</v>
      </c>
      <c r="L7" s="178" t="s">
        <v>11</v>
      </c>
      <c r="M7" s="178" t="s">
        <v>12</v>
      </c>
      <c r="N7" s="178" t="s">
        <v>13</v>
      </c>
      <c r="O7" s="178" t="s">
        <v>14</v>
      </c>
      <c r="P7" s="178" t="s">
        <v>15</v>
      </c>
      <c r="Q7" s="179" t="s">
        <v>16</v>
      </c>
    </row>
    <row r="8" spans="1:18" ht="23.25" x14ac:dyDescent="0.35">
      <c r="A8" s="176"/>
      <c r="B8" s="176"/>
      <c r="C8" s="177"/>
      <c r="D8" s="177"/>
      <c r="E8" s="177"/>
      <c r="F8" s="177"/>
      <c r="G8" s="177"/>
      <c r="H8" s="177"/>
      <c r="I8" s="177"/>
      <c r="J8" s="180"/>
      <c r="K8" s="180"/>
      <c r="L8" s="180"/>
      <c r="M8" s="180"/>
      <c r="N8" s="180"/>
      <c r="O8" s="180"/>
      <c r="P8" s="180"/>
      <c r="Q8" s="181"/>
    </row>
    <row r="9" spans="1:18" ht="30" customHeight="1" x14ac:dyDescent="0.35">
      <c r="A9" s="176" t="s">
        <v>93</v>
      </c>
      <c r="B9" s="176"/>
      <c r="C9" s="177"/>
      <c r="D9" s="177"/>
      <c r="E9" s="182" t="s">
        <v>72</v>
      </c>
      <c r="F9" s="182"/>
      <c r="G9" s="182" t="s">
        <v>72</v>
      </c>
      <c r="H9" s="182"/>
      <c r="I9" s="182" t="s">
        <v>72</v>
      </c>
      <c r="J9" s="180">
        <v>0</v>
      </c>
      <c r="K9" s="180">
        <v>1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1">
        <f>SUM(J9:P9)</f>
        <v>1</v>
      </c>
      <c r="R9" s="135"/>
    </row>
    <row r="10" spans="1:18" ht="30" customHeight="1" x14ac:dyDescent="0.35">
      <c r="A10" s="176"/>
      <c r="B10" s="176"/>
      <c r="C10" s="177"/>
      <c r="D10" s="177"/>
      <c r="E10" s="177"/>
      <c r="F10" s="177"/>
      <c r="G10" s="177"/>
      <c r="H10" s="177"/>
      <c r="I10" s="177"/>
      <c r="J10" s="180"/>
      <c r="K10" s="180"/>
      <c r="L10" s="180"/>
      <c r="M10" s="180"/>
      <c r="N10" s="180"/>
      <c r="O10" s="180"/>
      <c r="P10" s="180"/>
      <c r="Q10" s="181"/>
    </row>
    <row r="11" spans="1:18" ht="30" customHeight="1" x14ac:dyDescent="0.35">
      <c r="A11" s="176" t="s">
        <v>94</v>
      </c>
      <c r="B11" s="176"/>
      <c r="C11" s="177"/>
      <c r="D11" s="177"/>
      <c r="E11" s="182" t="s">
        <v>72</v>
      </c>
      <c r="F11" s="182"/>
      <c r="G11" s="182" t="s">
        <v>72</v>
      </c>
      <c r="H11" s="182"/>
      <c r="I11" s="182" t="s">
        <v>72</v>
      </c>
      <c r="J11" s="180">
        <v>1</v>
      </c>
      <c r="K11" s="180">
        <v>0</v>
      </c>
      <c r="L11" s="180">
        <v>0</v>
      </c>
      <c r="M11" s="180">
        <v>0</v>
      </c>
      <c r="N11" s="180">
        <v>0</v>
      </c>
      <c r="O11" s="180">
        <v>1</v>
      </c>
      <c r="P11" s="180">
        <v>1</v>
      </c>
      <c r="Q11" s="181">
        <f>SUM(J11:P11)</f>
        <v>3</v>
      </c>
    </row>
    <row r="12" spans="1:18" ht="30" customHeight="1" x14ac:dyDescent="0.35">
      <c r="A12" s="176"/>
      <c r="B12" s="176"/>
      <c r="C12" s="177"/>
      <c r="D12" s="177"/>
      <c r="E12" s="177"/>
      <c r="F12" s="177"/>
      <c r="G12" s="177"/>
      <c r="H12" s="177"/>
      <c r="I12" s="177"/>
      <c r="J12" s="180"/>
      <c r="K12" s="180"/>
      <c r="L12" s="180"/>
      <c r="M12" s="180"/>
      <c r="N12" s="180"/>
      <c r="O12" s="180"/>
      <c r="P12" s="180"/>
      <c r="Q12" s="181"/>
    </row>
    <row r="13" spans="1:18" ht="30" customHeight="1" x14ac:dyDescent="0.35">
      <c r="A13" s="176" t="s">
        <v>95</v>
      </c>
      <c r="B13" s="176"/>
      <c r="C13" s="177"/>
      <c r="D13" s="177"/>
      <c r="E13" s="182" t="s">
        <v>72</v>
      </c>
      <c r="F13" s="182"/>
      <c r="G13" s="182" t="s">
        <v>72</v>
      </c>
      <c r="H13" s="182"/>
      <c r="I13" s="182" t="s">
        <v>72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1">
        <f>SUM(J13:P13)</f>
        <v>0</v>
      </c>
    </row>
    <row r="14" spans="1:18" ht="30" customHeight="1" x14ac:dyDescent="0.35">
      <c r="A14" s="176"/>
      <c r="B14" s="176"/>
      <c r="C14" s="177"/>
      <c r="D14" s="177"/>
      <c r="E14" s="177"/>
      <c r="F14" s="177"/>
      <c r="G14" s="177"/>
      <c r="H14" s="177"/>
      <c r="I14" s="177"/>
      <c r="J14" s="180"/>
      <c r="K14" s="180"/>
      <c r="L14" s="180"/>
      <c r="M14" s="180"/>
      <c r="N14" s="180"/>
      <c r="O14" s="180"/>
      <c r="P14" s="180"/>
      <c r="Q14" s="181"/>
    </row>
    <row r="15" spans="1:18" ht="30" customHeight="1" x14ac:dyDescent="0.35">
      <c r="A15" s="360" t="s">
        <v>92</v>
      </c>
      <c r="B15" s="360"/>
      <c r="C15" s="360"/>
      <c r="D15" s="360"/>
      <c r="E15" s="360"/>
      <c r="F15" s="182"/>
      <c r="G15" s="182" t="s">
        <v>72</v>
      </c>
      <c r="H15" s="182"/>
      <c r="I15" s="182" t="s">
        <v>72</v>
      </c>
      <c r="J15" s="180">
        <v>0</v>
      </c>
      <c r="K15" s="180">
        <v>0</v>
      </c>
      <c r="L15" s="180">
        <v>1</v>
      </c>
      <c r="M15" s="180">
        <v>0</v>
      </c>
      <c r="N15" s="180">
        <v>0</v>
      </c>
      <c r="O15" s="180">
        <v>0</v>
      </c>
      <c r="P15" s="180">
        <v>1</v>
      </c>
      <c r="Q15" s="181">
        <f>SUM(J15:P15)</f>
        <v>2</v>
      </c>
    </row>
    <row r="16" spans="1:18" ht="30" customHeight="1" x14ac:dyDescent="0.35">
      <c r="A16" s="176"/>
      <c r="B16" s="176"/>
      <c r="C16" s="177"/>
      <c r="D16" s="177"/>
      <c r="E16" s="177"/>
      <c r="F16" s="177"/>
      <c r="G16" s="177"/>
      <c r="H16" s="177"/>
      <c r="I16" s="177"/>
      <c r="J16" s="180"/>
      <c r="K16" s="180"/>
      <c r="L16" s="180"/>
      <c r="M16" s="180"/>
      <c r="N16" s="180"/>
      <c r="O16" s="180"/>
      <c r="P16" s="180"/>
      <c r="Q16" s="181"/>
    </row>
    <row r="17" spans="1:20" ht="30" customHeight="1" x14ac:dyDescent="0.35">
      <c r="A17" s="176" t="s">
        <v>96</v>
      </c>
      <c r="B17" s="176"/>
      <c r="C17" s="177"/>
      <c r="D17" s="177"/>
      <c r="E17" s="182" t="s">
        <v>72</v>
      </c>
      <c r="F17" s="182"/>
      <c r="G17" s="182" t="s">
        <v>72</v>
      </c>
      <c r="H17" s="182"/>
      <c r="I17" s="182" t="s">
        <v>72</v>
      </c>
      <c r="J17" s="180">
        <v>0</v>
      </c>
      <c r="K17" s="180">
        <v>0</v>
      </c>
      <c r="L17" s="180">
        <v>0</v>
      </c>
      <c r="M17" s="180">
        <v>1</v>
      </c>
      <c r="N17" s="180">
        <v>1</v>
      </c>
      <c r="O17" s="180">
        <v>0</v>
      </c>
      <c r="P17" s="180">
        <v>0</v>
      </c>
      <c r="Q17" s="181">
        <f>SUM(J17:P17)</f>
        <v>2</v>
      </c>
    </row>
    <row r="18" spans="1:20" ht="30" customHeight="1" x14ac:dyDescent="0.35">
      <c r="A18" s="176"/>
      <c r="B18" s="176"/>
      <c r="C18" s="177"/>
      <c r="D18" s="177"/>
      <c r="E18" s="177"/>
      <c r="F18" s="177"/>
      <c r="G18" s="177"/>
      <c r="H18" s="177"/>
      <c r="I18" s="177"/>
      <c r="J18" s="180"/>
      <c r="K18" s="180"/>
      <c r="L18" s="180"/>
      <c r="M18" s="180"/>
      <c r="N18" s="180"/>
      <c r="O18" s="180"/>
      <c r="P18" s="180"/>
      <c r="Q18" s="181"/>
    </row>
    <row r="19" spans="1:20" ht="30" customHeight="1" x14ac:dyDescent="0.35">
      <c r="A19" s="176" t="s">
        <v>97</v>
      </c>
      <c r="B19" s="176"/>
      <c r="C19" s="177"/>
      <c r="D19" s="177"/>
      <c r="E19" s="182" t="s">
        <v>72</v>
      </c>
      <c r="F19" s="182"/>
      <c r="G19" s="182" t="s">
        <v>72</v>
      </c>
      <c r="H19" s="182"/>
      <c r="I19" s="182" t="s">
        <v>72</v>
      </c>
      <c r="J19" s="180">
        <v>1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2</v>
      </c>
      <c r="Q19" s="181">
        <f>SUM(J19:P19)</f>
        <v>3</v>
      </c>
    </row>
    <row r="20" spans="1:20" ht="30" customHeight="1" x14ac:dyDescent="0.35">
      <c r="A20" s="176"/>
      <c r="B20" s="176"/>
      <c r="C20" s="177"/>
      <c r="D20" s="177"/>
      <c r="E20" s="177"/>
      <c r="F20" s="177"/>
      <c r="G20" s="177"/>
      <c r="H20" s="177"/>
      <c r="I20" s="177"/>
      <c r="J20" s="180"/>
      <c r="K20" s="180"/>
      <c r="L20" s="180"/>
      <c r="M20" s="180"/>
      <c r="N20" s="180"/>
      <c r="O20" s="180"/>
      <c r="P20" s="180"/>
      <c r="Q20" s="181"/>
    </row>
    <row r="21" spans="1:20" ht="30" customHeight="1" x14ac:dyDescent="0.35">
      <c r="A21" s="176" t="s">
        <v>98</v>
      </c>
      <c r="B21" s="176"/>
      <c r="C21" s="177"/>
      <c r="D21" s="177"/>
      <c r="E21" s="182" t="s">
        <v>72</v>
      </c>
      <c r="F21" s="182"/>
      <c r="G21" s="182" t="s">
        <v>72</v>
      </c>
      <c r="H21" s="182"/>
      <c r="I21" s="182" t="s">
        <v>72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181">
        <f>SUM(J21:P21)</f>
        <v>0</v>
      </c>
    </row>
    <row r="22" spans="1:20" ht="30" customHeight="1" x14ac:dyDescent="0.35">
      <c r="A22" s="176"/>
      <c r="B22" s="176"/>
      <c r="C22" s="177"/>
      <c r="D22" s="177"/>
      <c r="E22" s="177"/>
      <c r="F22" s="177"/>
      <c r="G22" s="177"/>
      <c r="H22" s="177"/>
      <c r="I22" s="177"/>
      <c r="J22" s="180"/>
      <c r="K22" s="180"/>
      <c r="L22" s="180"/>
      <c r="M22" s="180"/>
      <c r="N22" s="180"/>
      <c r="O22" s="180"/>
      <c r="P22" s="180"/>
      <c r="Q22" s="181"/>
    </row>
    <row r="23" spans="1:20" ht="30" customHeight="1" x14ac:dyDescent="0.35">
      <c r="A23" s="360" t="s">
        <v>91</v>
      </c>
      <c r="B23" s="360"/>
      <c r="C23" s="360"/>
      <c r="D23" s="360"/>
      <c r="E23" s="360"/>
      <c r="F23" s="360"/>
      <c r="G23" s="182" t="s">
        <v>72</v>
      </c>
      <c r="H23" s="182"/>
      <c r="I23" s="182"/>
      <c r="J23" s="180">
        <v>2</v>
      </c>
      <c r="K23" s="180">
        <v>0</v>
      </c>
      <c r="L23" s="180">
        <v>3</v>
      </c>
      <c r="M23" s="180">
        <v>0</v>
      </c>
      <c r="N23" s="180">
        <v>0</v>
      </c>
      <c r="O23" s="180">
        <v>0</v>
      </c>
      <c r="P23" s="180">
        <v>1</v>
      </c>
      <c r="Q23" s="181">
        <f>SUM(J23:P23)</f>
        <v>6</v>
      </c>
      <c r="T23" s="171"/>
    </row>
    <row r="24" spans="1:20" ht="30" customHeight="1" x14ac:dyDescent="0.35">
      <c r="A24" s="183"/>
      <c r="B24" s="183"/>
      <c r="C24" s="183"/>
      <c r="D24" s="183"/>
      <c r="E24" s="183"/>
      <c r="F24" s="183"/>
      <c r="G24" s="182"/>
      <c r="H24" s="182"/>
      <c r="I24" s="182"/>
      <c r="J24" s="180"/>
      <c r="K24" s="180"/>
      <c r="L24" s="180"/>
      <c r="M24" s="180"/>
      <c r="N24" s="180"/>
      <c r="O24" s="180"/>
      <c r="P24" s="180"/>
      <c r="Q24" s="181"/>
    </row>
    <row r="25" spans="1:20" ht="30" customHeight="1" x14ac:dyDescent="0.35">
      <c r="A25" s="183" t="s">
        <v>86</v>
      </c>
      <c r="B25" s="183"/>
      <c r="C25" s="183"/>
      <c r="D25" s="183"/>
      <c r="E25" s="183"/>
      <c r="F25" s="183"/>
      <c r="G25" s="182"/>
      <c r="H25" s="182"/>
      <c r="I25" s="182"/>
      <c r="J25" s="180">
        <v>0</v>
      </c>
      <c r="K25" s="180">
        <v>0</v>
      </c>
      <c r="L25" s="180">
        <v>0</v>
      </c>
      <c r="M25" s="180">
        <v>0</v>
      </c>
      <c r="N25" s="180">
        <v>0</v>
      </c>
      <c r="O25" s="180">
        <v>0</v>
      </c>
      <c r="P25" s="180">
        <v>0</v>
      </c>
      <c r="Q25" s="181">
        <f>SUM(J25:P25)</f>
        <v>0</v>
      </c>
    </row>
    <row r="26" spans="1:20" ht="30" customHeight="1" x14ac:dyDescent="0.35">
      <c r="A26" s="176"/>
      <c r="B26" s="176"/>
      <c r="C26" s="177"/>
      <c r="D26" s="177"/>
      <c r="E26" s="177"/>
      <c r="F26" s="177"/>
      <c r="G26" s="177"/>
      <c r="H26" s="177"/>
      <c r="I26" s="177"/>
      <c r="J26" s="180"/>
      <c r="K26" s="180"/>
      <c r="L26" s="180"/>
      <c r="M26" s="180"/>
      <c r="N26" s="180"/>
      <c r="O26" s="180"/>
      <c r="P26" s="180"/>
      <c r="Q26" s="181"/>
    </row>
    <row r="27" spans="1:20" ht="30" customHeight="1" x14ac:dyDescent="0.35">
      <c r="A27" s="184" t="s">
        <v>6</v>
      </c>
      <c r="B27" s="185"/>
      <c r="C27" s="186" t="s">
        <v>72</v>
      </c>
      <c r="D27" s="187"/>
      <c r="E27" s="186" t="s">
        <v>72</v>
      </c>
      <c r="F27" s="186"/>
      <c r="G27" s="186" t="s">
        <v>72</v>
      </c>
      <c r="H27" s="186"/>
      <c r="I27" s="186" t="s">
        <v>72</v>
      </c>
      <c r="J27" s="188">
        <f>SUM(J9:J25)</f>
        <v>4</v>
      </c>
      <c r="K27" s="188">
        <f>SUM(K9:K25)</f>
        <v>1</v>
      </c>
      <c r="L27" s="188">
        <f t="shared" ref="L27:Q27" si="0">SUM(L9:L25)</f>
        <v>4</v>
      </c>
      <c r="M27" s="188">
        <f t="shared" si="0"/>
        <v>1</v>
      </c>
      <c r="N27" s="188">
        <f t="shared" si="0"/>
        <v>1</v>
      </c>
      <c r="O27" s="188">
        <f t="shared" si="0"/>
        <v>1</v>
      </c>
      <c r="P27" s="188">
        <f t="shared" si="0"/>
        <v>5</v>
      </c>
      <c r="Q27" s="189">
        <f t="shared" si="0"/>
        <v>17</v>
      </c>
      <c r="R27" s="172"/>
    </row>
    <row r="28" spans="1:20" x14ac:dyDescent="0.25">
      <c r="J28" s="172"/>
      <c r="K28" s="172"/>
      <c r="L28" s="172"/>
      <c r="M28" s="172"/>
      <c r="N28" s="172"/>
      <c r="O28" s="172"/>
      <c r="Q28" s="172"/>
    </row>
    <row r="29" spans="1:20" x14ac:dyDescent="0.25">
      <c r="J29" s="135"/>
      <c r="K29" s="135"/>
      <c r="L29" s="135"/>
      <c r="M29" s="135"/>
      <c r="N29" s="367" t="s">
        <v>140</v>
      </c>
      <c r="O29" s="368"/>
      <c r="P29" s="368"/>
      <c r="Q29" s="368"/>
    </row>
    <row r="30" spans="1:20" x14ac:dyDescent="0.25">
      <c r="J30" s="135"/>
      <c r="K30" s="135"/>
      <c r="L30" s="135"/>
      <c r="M30" s="135"/>
      <c r="N30" s="369">
        <v>42370</v>
      </c>
      <c r="O30" s="370"/>
      <c r="P30" s="370"/>
      <c r="Q30" s="370"/>
    </row>
    <row r="32" spans="1:20" x14ac:dyDescent="0.25">
      <c r="P32" s="173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N25" sqref="N25"/>
    </sheetView>
  </sheetViews>
  <sheetFormatPr defaultRowHeight="23.25" x14ac:dyDescent="0.35"/>
  <cols>
    <col min="1" max="1" width="3.5703125" style="177" customWidth="1"/>
    <col min="2" max="2" width="4.28515625" style="177" customWidth="1"/>
    <col min="3" max="3" width="3.5703125" style="177" customWidth="1"/>
    <col min="4" max="4" width="17" style="177" customWidth="1"/>
    <col min="5" max="9" width="3.5703125" style="177" customWidth="1"/>
    <col min="10" max="10" width="23.5703125" style="177" customWidth="1"/>
    <col min="11" max="11" width="14.7109375" style="177" customWidth="1"/>
    <col min="12" max="12" width="20.7109375" style="177" customWidth="1"/>
    <col min="13" max="13" width="20.42578125" style="177" customWidth="1"/>
    <col min="14" max="14" width="20.28515625" style="177" customWidth="1"/>
    <col min="15" max="15" width="16.28515625" style="177" customWidth="1"/>
    <col min="16" max="16" width="20.85546875" style="177" customWidth="1"/>
    <col min="17" max="17" width="13.85546875" style="176" customWidth="1"/>
    <col min="18" max="16384" width="9.140625" style="177"/>
  </cols>
  <sheetData>
    <row r="1" spans="1:18" x14ac:dyDescent="0.35">
      <c r="B1" s="374">
        <v>9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</row>
    <row r="2" spans="1:18" ht="19.5" customHeight="1" x14ac:dyDescent="0.35">
      <c r="A2" s="375" t="s">
        <v>70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</row>
    <row r="3" spans="1:18" ht="24.75" customHeight="1" x14ac:dyDescent="0.35">
      <c r="A3" s="375" t="s">
        <v>42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</row>
    <row r="4" spans="1:18" ht="33" customHeight="1" x14ac:dyDescent="0.35">
      <c r="A4" s="376">
        <v>42401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</row>
    <row r="5" spans="1:18" ht="6" customHeight="1" x14ac:dyDescent="0.35"/>
    <row r="6" spans="1:18" ht="26.25" customHeight="1" x14ac:dyDescent="0.35">
      <c r="A6" s="365" t="s">
        <v>41</v>
      </c>
      <c r="B6" s="365"/>
      <c r="C6" s="365"/>
      <c r="D6" s="365"/>
      <c r="E6" s="365"/>
      <c r="F6" s="365"/>
      <c r="G6" s="365"/>
      <c r="H6" s="365"/>
      <c r="I6" s="366"/>
      <c r="J6" s="174" t="s">
        <v>43</v>
      </c>
      <c r="K6" s="174" t="s">
        <v>44</v>
      </c>
      <c r="L6" s="174" t="s">
        <v>45</v>
      </c>
      <c r="M6" s="174" t="s">
        <v>46</v>
      </c>
      <c r="N6" s="174" t="s">
        <v>47</v>
      </c>
      <c r="O6" s="174" t="s">
        <v>48</v>
      </c>
      <c r="P6" s="174" t="s">
        <v>49</v>
      </c>
      <c r="Q6" s="175" t="s">
        <v>6</v>
      </c>
    </row>
    <row r="7" spans="1:18" x14ac:dyDescent="0.35">
      <c r="A7" s="176"/>
      <c r="B7" s="176"/>
      <c r="J7" s="178" t="s">
        <v>9</v>
      </c>
      <c r="K7" s="178" t="s">
        <v>10</v>
      </c>
      <c r="L7" s="178" t="s">
        <v>11</v>
      </c>
      <c r="M7" s="178" t="s">
        <v>12</v>
      </c>
      <c r="N7" s="178" t="s">
        <v>13</v>
      </c>
      <c r="O7" s="178" t="s">
        <v>14</v>
      </c>
      <c r="P7" s="178" t="s">
        <v>15</v>
      </c>
      <c r="Q7" s="179" t="s">
        <v>16</v>
      </c>
    </row>
    <row r="8" spans="1:18" x14ac:dyDescent="0.35">
      <c r="A8" s="176"/>
      <c r="B8" s="176"/>
      <c r="J8" s="180"/>
      <c r="K8" s="180"/>
      <c r="L8" s="180"/>
      <c r="M8" s="180"/>
      <c r="N8" s="180"/>
      <c r="O8" s="180"/>
      <c r="P8" s="180"/>
      <c r="Q8" s="181"/>
    </row>
    <row r="9" spans="1:18" ht="30" customHeight="1" x14ac:dyDescent="0.35">
      <c r="A9" s="176" t="s">
        <v>93</v>
      </c>
      <c r="B9" s="176"/>
      <c r="E9" s="182" t="s">
        <v>72</v>
      </c>
      <c r="F9" s="182"/>
      <c r="G9" s="182" t="s">
        <v>72</v>
      </c>
      <c r="H9" s="182"/>
      <c r="I9" s="182" t="s">
        <v>72</v>
      </c>
      <c r="J9" s="180">
        <v>1</v>
      </c>
      <c r="K9" s="180">
        <v>1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1">
        <f>SUM(J9:P9)</f>
        <v>2</v>
      </c>
      <c r="R9" s="176"/>
    </row>
    <row r="10" spans="1:18" ht="30" customHeight="1" x14ac:dyDescent="0.35">
      <c r="A10" s="176"/>
      <c r="B10" s="176"/>
      <c r="J10" s="180"/>
      <c r="K10" s="180"/>
      <c r="L10" s="180"/>
      <c r="M10" s="180"/>
      <c r="N10" s="180"/>
      <c r="O10" s="180"/>
      <c r="P10" s="180"/>
      <c r="Q10" s="181"/>
    </row>
    <row r="11" spans="1:18" ht="30" customHeight="1" x14ac:dyDescent="0.35">
      <c r="A11" s="176" t="s">
        <v>94</v>
      </c>
      <c r="B11" s="176"/>
      <c r="E11" s="182" t="s">
        <v>72</v>
      </c>
      <c r="F11" s="182"/>
      <c r="G11" s="182" t="s">
        <v>72</v>
      </c>
      <c r="H11" s="182"/>
      <c r="I11" s="182" t="s">
        <v>72</v>
      </c>
      <c r="J11" s="180">
        <v>0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0">
        <v>0</v>
      </c>
      <c r="Q11" s="181">
        <f>SUM(J11:P11)</f>
        <v>0</v>
      </c>
    </row>
    <row r="12" spans="1:18" ht="30" customHeight="1" x14ac:dyDescent="0.35">
      <c r="A12" s="176"/>
      <c r="B12" s="176"/>
      <c r="J12" s="180"/>
      <c r="K12" s="180"/>
      <c r="L12" s="180"/>
      <c r="M12" s="180"/>
      <c r="N12" s="180"/>
      <c r="O12" s="180"/>
      <c r="P12" s="180"/>
      <c r="Q12" s="181"/>
    </row>
    <row r="13" spans="1:18" ht="30" customHeight="1" x14ac:dyDescent="0.35">
      <c r="A13" s="176" t="s">
        <v>95</v>
      </c>
      <c r="B13" s="176"/>
      <c r="E13" s="182" t="s">
        <v>72</v>
      </c>
      <c r="F13" s="182"/>
      <c r="G13" s="182" t="s">
        <v>72</v>
      </c>
      <c r="H13" s="182"/>
      <c r="I13" s="182" t="s">
        <v>72</v>
      </c>
      <c r="J13" s="180">
        <v>1</v>
      </c>
      <c r="K13" s="180">
        <v>0</v>
      </c>
      <c r="L13" s="180">
        <v>1</v>
      </c>
      <c r="M13" s="180">
        <v>0</v>
      </c>
      <c r="N13" s="180">
        <v>0</v>
      </c>
      <c r="O13" s="180">
        <v>0</v>
      </c>
      <c r="P13" s="180">
        <v>0</v>
      </c>
      <c r="Q13" s="181">
        <f>SUM(J13:P13)</f>
        <v>2</v>
      </c>
    </row>
    <row r="14" spans="1:18" ht="30" customHeight="1" x14ac:dyDescent="0.35">
      <c r="A14" s="176"/>
      <c r="B14" s="176"/>
      <c r="J14" s="180"/>
      <c r="K14" s="180"/>
      <c r="L14" s="180"/>
      <c r="M14" s="180"/>
      <c r="N14" s="180"/>
      <c r="O14" s="180"/>
      <c r="P14" s="180"/>
      <c r="Q14" s="181"/>
    </row>
    <row r="15" spans="1:18" ht="30" customHeight="1" x14ac:dyDescent="0.35">
      <c r="A15" s="360" t="s">
        <v>92</v>
      </c>
      <c r="B15" s="360"/>
      <c r="C15" s="360"/>
      <c r="D15" s="360"/>
      <c r="E15" s="360"/>
      <c r="F15" s="182"/>
      <c r="G15" s="182" t="s">
        <v>72</v>
      </c>
      <c r="H15" s="182"/>
      <c r="I15" s="182" t="s">
        <v>72</v>
      </c>
      <c r="J15" s="180">
        <v>0</v>
      </c>
      <c r="K15" s="180">
        <v>2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1">
        <f>SUM(J15:P15)</f>
        <v>2</v>
      </c>
    </row>
    <row r="16" spans="1:18" ht="30" customHeight="1" x14ac:dyDescent="0.35">
      <c r="A16" s="176"/>
      <c r="B16" s="176"/>
      <c r="J16" s="180"/>
      <c r="K16" s="180"/>
      <c r="L16" s="180"/>
      <c r="M16" s="180"/>
      <c r="N16" s="180"/>
      <c r="O16" s="180"/>
      <c r="P16" s="180"/>
      <c r="Q16" s="181"/>
    </row>
    <row r="17" spans="1:20" ht="30" customHeight="1" x14ac:dyDescent="0.35">
      <c r="A17" s="176" t="s">
        <v>96</v>
      </c>
      <c r="B17" s="176"/>
      <c r="E17" s="182" t="s">
        <v>72</v>
      </c>
      <c r="F17" s="182"/>
      <c r="G17" s="182" t="s">
        <v>72</v>
      </c>
      <c r="H17" s="182"/>
      <c r="I17" s="182" t="s">
        <v>72</v>
      </c>
      <c r="J17" s="180">
        <v>0</v>
      </c>
      <c r="K17" s="180">
        <v>1</v>
      </c>
      <c r="L17" s="180">
        <v>0</v>
      </c>
      <c r="M17" s="180">
        <v>0</v>
      </c>
      <c r="N17" s="180">
        <v>0</v>
      </c>
      <c r="O17" s="180">
        <v>0</v>
      </c>
      <c r="P17" s="180">
        <v>1</v>
      </c>
      <c r="Q17" s="181">
        <f>SUM(J17:P17)</f>
        <v>2</v>
      </c>
    </row>
    <row r="18" spans="1:20" ht="30" customHeight="1" x14ac:dyDescent="0.35">
      <c r="A18" s="176"/>
      <c r="B18" s="176"/>
      <c r="J18" s="180"/>
      <c r="K18" s="180"/>
      <c r="L18" s="180"/>
      <c r="M18" s="180"/>
      <c r="N18" s="180"/>
      <c r="O18" s="180"/>
      <c r="P18" s="180"/>
      <c r="Q18" s="181"/>
    </row>
    <row r="19" spans="1:20" ht="30" customHeight="1" x14ac:dyDescent="0.35">
      <c r="A19" s="176" t="s">
        <v>97</v>
      </c>
      <c r="B19" s="176"/>
      <c r="E19" s="182" t="s">
        <v>72</v>
      </c>
      <c r="F19" s="182"/>
      <c r="G19" s="182" t="s">
        <v>72</v>
      </c>
      <c r="H19" s="182"/>
      <c r="I19" s="182" t="s">
        <v>72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181">
        <f>SUM(J19:P19)</f>
        <v>0</v>
      </c>
    </row>
    <row r="20" spans="1:20" ht="30" customHeight="1" x14ac:dyDescent="0.35">
      <c r="A20" s="176"/>
      <c r="B20" s="176"/>
      <c r="J20" s="180"/>
      <c r="K20" s="180"/>
      <c r="L20" s="180"/>
      <c r="M20" s="180"/>
      <c r="N20" s="180"/>
      <c r="O20" s="180"/>
      <c r="P20" s="180"/>
      <c r="Q20" s="181"/>
    </row>
    <row r="21" spans="1:20" ht="30" customHeight="1" x14ac:dyDescent="0.35">
      <c r="A21" s="176" t="s">
        <v>98</v>
      </c>
      <c r="B21" s="176"/>
      <c r="E21" s="182" t="s">
        <v>72</v>
      </c>
      <c r="F21" s="182"/>
      <c r="G21" s="182" t="s">
        <v>72</v>
      </c>
      <c r="H21" s="182"/>
      <c r="I21" s="182" t="s">
        <v>72</v>
      </c>
      <c r="J21" s="180">
        <v>0</v>
      </c>
      <c r="K21" s="180">
        <v>0</v>
      </c>
      <c r="L21" s="180">
        <v>1</v>
      </c>
      <c r="M21" s="180">
        <v>0</v>
      </c>
      <c r="N21" s="180">
        <v>0</v>
      </c>
      <c r="O21" s="180">
        <v>0</v>
      </c>
      <c r="P21" s="180">
        <v>1</v>
      </c>
      <c r="Q21" s="181">
        <f>SUM(J21:P21)</f>
        <v>2</v>
      </c>
    </row>
    <row r="22" spans="1:20" ht="30" customHeight="1" x14ac:dyDescent="0.35">
      <c r="A22" s="176"/>
      <c r="B22" s="176"/>
      <c r="J22" s="180"/>
      <c r="K22" s="180"/>
      <c r="L22" s="180"/>
      <c r="M22" s="180"/>
      <c r="N22" s="180"/>
      <c r="O22" s="180"/>
      <c r="P22" s="180"/>
      <c r="Q22" s="181"/>
    </row>
    <row r="23" spans="1:20" ht="30" customHeight="1" x14ac:dyDescent="0.35">
      <c r="A23" s="360" t="s">
        <v>91</v>
      </c>
      <c r="B23" s="360"/>
      <c r="C23" s="360"/>
      <c r="D23" s="360"/>
      <c r="E23" s="360"/>
      <c r="F23" s="360"/>
      <c r="G23" s="182" t="s">
        <v>72</v>
      </c>
      <c r="H23" s="182"/>
      <c r="I23" s="182" t="s">
        <v>72</v>
      </c>
      <c r="J23" s="180">
        <v>0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181">
        <f>SUM(J23:P23)</f>
        <v>0</v>
      </c>
      <c r="T23" s="191"/>
    </row>
    <row r="24" spans="1:20" ht="30" customHeight="1" x14ac:dyDescent="0.35">
      <c r="A24" s="183"/>
      <c r="B24" s="183"/>
      <c r="C24" s="183"/>
      <c r="D24" s="183"/>
      <c r="E24" s="183"/>
      <c r="F24" s="183"/>
      <c r="G24" s="182"/>
      <c r="H24" s="182"/>
      <c r="I24" s="182"/>
      <c r="J24" s="180"/>
      <c r="K24" s="180"/>
      <c r="L24" s="180"/>
      <c r="M24" s="180"/>
      <c r="N24" s="180"/>
      <c r="O24" s="180"/>
      <c r="P24" s="180"/>
      <c r="Q24" s="181"/>
    </row>
    <row r="25" spans="1:20" ht="30" customHeight="1" x14ac:dyDescent="0.35">
      <c r="A25" s="183" t="s">
        <v>86</v>
      </c>
      <c r="B25" s="183"/>
      <c r="C25" s="183"/>
      <c r="D25" s="183"/>
      <c r="E25" s="183"/>
      <c r="F25" s="183"/>
      <c r="G25" s="182"/>
      <c r="H25" s="182"/>
      <c r="I25" s="182"/>
      <c r="J25" s="180">
        <v>0</v>
      </c>
      <c r="K25" s="180">
        <v>0</v>
      </c>
      <c r="L25" s="180">
        <v>0</v>
      </c>
      <c r="M25" s="180">
        <v>0</v>
      </c>
      <c r="N25" s="180">
        <v>0</v>
      </c>
      <c r="O25" s="180">
        <v>0</v>
      </c>
      <c r="P25" s="180">
        <v>0</v>
      </c>
      <c r="Q25" s="181">
        <f>SUM(J25:P25)</f>
        <v>0</v>
      </c>
    </row>
    <row r="26" spans="1:20" ht="30" customHeight="1" x14ac:dyDescent="0.35">
      <c r="A26" s="176"/>
      <c r="B26" s="176"/>
      <c r="J26" s="180"/>
      <c r="K26" s="180"/>
      <c r="L26" s="180"/>
      <c r="M26" s="180"/>
      <c r="N26" s="180"/>
      <c r="O26" s="180"/>
      <c r="P26" s="180"/>
      <c r="Q26" s="181"/>
    </row>
    <row r="27" spans="1:20" ht="30" customHeight="1" x14ac:dyDescent="0.35">
      <c r="A27" s="184" t="s">
        <v>6</v>
      </c>
      <c r="B27" s="185"/>
      <c r="C27" s="186" t="s">
        <v>72</v>
      </c>
      <c r="D27" s="187"/>
      <c r="E27" s="186" t="s">
        <v>72</v>
      </c>
      <c r="F27" s="186"/>
      <c r="G27" s="186" t="s">
        <v>72</v>
      </c>
      <c r="H27" s="186"/>
      <c r="I27" s="186" t="s">
        <v>72</v>
      </c>
      <c r="J27" s="188">
        <f>SUM(J9:J25)</f>
        <v>2</v>
      </c>
      <c r="K27" s="188">
        <f>SUM(K9:K25)</f>
        <v>4</v>
      </c>
      <c r="L27" s="188">
        <f t="shared" ref="L27:Q27" si="0">SUM(L9:L25)</f>
        <v>2</v>
      </c>
      <c r="M27" s="188">
        <f t="shared" si="0"/>
        <v>0</v>
      </c>
      <c r="N27" s="188">
        <f t="shared" si="0"/>
        <v>0</v>
      </c>
      <c r="O27" s="188">
        <f t="shared" si="0"/>
        <v>0</v>
      </c>
      <c r="P27" s="188">
        <f t="shared" si="0"/>
        <v>2</v>
      </c>
      <c r="Q27" s="189">
        <f t="shared" si="0"/>
        <v>10</v>
      </c>
      <c r="R27" s="192"/>
    </row>
    <row r="28" spans="1:20" x14ac:dyDescent="0.35">
      <c r="J28" s="192"/>
      <c r="K28" s="192"/>
      <c r="L28" s="192"/>
      <c r="M28" s="192"/>
      <c r="N28" s="192"/>
      <c r="O28" s="192"/>
      <c r="Q28" s="192"/>
    </row>
    <row r="29" spans="1:20" x14ac:dyDescent="0.35">
      <c r="J29" s="176"/>
      <c r="K29" s="176"/>
      <c r="L29" s="176"/>
      <c r="M29" s="176"/>
      <c r="N29" s="361" t="s">
        <v>141</v>
      </c>
      <c r="O29" s="362"/>
      <c r="P29" s="362"/>
      <c r="Q29" s="362"/>
    </row>
    <row r="30" spans="1:20" x14ac:dyDescent="0.35">
      <c r="J30" s="176"/>
      <c r="K30" s="176"/>
      <c r="L30" s="176"/>
      <c r="M30" s="176"/>
      <c r="N30" s="373">
        <v>42401</v>
      </c>
      <c r="O30" s="362"/>
      <c r="P30" s="362"/>
      <c r="Q30" s="362"/>
    </row>
    <row r="32" spans="1:20" x14ac:dyDescent="0.35">
      <c r="P32" s="193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N25" sqref="N25"/>
    </sheetView>
  </sheetViews>
  <sheetFormatPr defaultRowHeight="25.5" x14ac:dyDescent="0.35"/>
  <cols>
    <col min="1" max="1" width="3.5703125" style="190" customWidth="1"/>
    <col min="2" max="2" width="12.28515625" style="190" customWidth="1"/>
    <col min="3" max="3" width="9.28515625" style="190" customWidth="1"/>
    <col min="4" max="4" width="7.140625" style="190" customWidth="1"/>
    <col min="5" max="9" width="3.5703125" style="190" customWidth="1"/>
    <col min="10" max="10" width="24.7109375" style="190" customWidth="1"/>
    <col min="11" max="11" width="15.7109375" style="190" customWidth="1"/>
    <col min="12" max="12" width="16" style="190" customWidth="1"/>
    <col min="13" max="13" width="26.42578125" style="190" customWidth="1"/>
    <col min="14" max="14" width="22.140625" style="190" customWidth="1"/>
    <col min="15" max="15" width="20.140625" style="190" customWidth="1"/>
    <col min="16" max="16" width="22.28515625" style="190" customWidth="1"/>
    <col min="17" max="17" width="17.28515625" style="76" customWidth="1"/>
    <col min="18" max="16384" width="9.140625" style="190"/>
  </cols>
  <sheetData>
    <row r="1" spans="1:18" x14ac:dyDescent="0.35">
      <c r="B1" s="380">
        <v>9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18" ht="45" customHeight="1" x14ac:dyDescent="0.4">
      <c r="A2" s="364" t="s">
        <v>70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</row>
    <row r="3" spans="1:18" ht="36" customHeight="1" x14ac:dyDescent="0.4">
      <c r="A3" s="364" t="s">
        <v>42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</row>
    <row r="4" spans="1:18" ht="33.75" customHeight="1" x14ac:dyDescent="0.4">
      <c r="A4" s="372">
        <v>42430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</row>
    <row r="5" spans="1:18" ht="6" customHeight="1" x14ac:dyDescent="0.35"/>
    <row r="6" spans="1:18" ht="26.25" customHeight="1" x14ac:dyDescent="0.35">
      <c r="A6" s="365" t="s">
        <v>41</v>
      </c>
      <c r="B6" s="365"/>
      <c r="C6" s="365"/>
      <c r="D6" s="365"/>
      <c r="E6" s="365"/>
      <c r="F6" s="365"/>
      <c r="G6" s="365"/>
      <c r="H6" s="365"/>
      <c r="I6" s="366"/>
      <c r="J6" s="174" t="s">
        <v>43</v>
      </c>
      <c r="K6" s="174" t="s">
        <v>44</v>
      </c>
      <c r="L6" s="174" t="s">
        <v>45</v>
      </c>
      <c r="M6" s="174" t="s">
        <v>46</v>
      </c>
      <c r="N6" s="174" t="s">
        <v>47</v>
      </c>
      <c r="O6" s="174" t="s">
        <v>48</v>
      </c>
      <c r="P6" s="174" t="s">
        <v>49</v>
      </c>
      <c r="Q6" s="175" t="s">
        <v>6</v>
      </c>
    </row>
    <row r="7" spans="1:18" x14ac:dyDescent="0.35">
      <c r="A7" s="176"/>
      <c r="B7" s="176"/>
      <c r="C7" s="177"/>
      <c r="D7" s="177"/>
      <c r="E7" s="177"/>
      <c r="F7" s="177"/>
      <c r="G7" s="177"/>
      <c r="H7" s="177"/>
      <c r="I7" s="177"/>
      <c r="J7" s="178" t="s">
        <v>9</v>
      </c>
      <c r="K7" s="178" t="s">
        <v>10</v>
      </c>
      <c r="L7" s="178" t="s">
        <v>11</v>
      </c>
      <c r="M7" s="178" t="s">
        <v>12</v>
      </c>
      <c r="N7" s="178" t="s">
        <v>13</v>
      </c>
      <c r="O7" s="178" t="s">
        <v>14</v>
      </c>
      <c r="P7" s="178" t="s">
        <v>15</v>
      </c>
      <c r="Q7" s="179" t="s">
        <v>16</v>
      </c>
    </row>
    <row r="8" spans="1:18" x14ac:dyDescent="0.35">
      <c r="A8" s="176"/>
      <c r="B8" s="176"/>
      <c r="C8" s="177"/>
      <c r="D8" s="177"/>
      <c r="E8" s="177"/>
      <c r="F8" s="177"/>
      <c r="G8" s="177"/>
      <c r="H8" s="177"/>
      <c r="I8" s="177"/>
      <c r="J8" s="180"/>
      <c r="K8" s="180"/>
      <c r="L8" s="180"/>
      <c r="M8" s="180"/>
      <c r="N8" s="180"/>
      <c r="O8" s="180"/>
      <c r="P8" s="180"/>
      <c r="Q8" s="181"/>
    </row>
    <row r="9" spans="1:18" ht="30" customHeight="1" x14ac:dyDescent="0.35">
      <c r="A9" s="176" t="s">
        <v>93</v>
      </c>
      <c r="B9" s="176"/>
      <c r="C9" s="177"/>
      <c r="D9" s="177"/>
      <c r="E9" s="182" t="s">
        <v>72</v>
      </c>
      <c r="F9" s="182"/>
      <c r="G9" s="182" t="s">
        <v>72</v>
      </c>
      <c r="H9" s="182"/>
      <c r="I9" s="182" t="s">
        <v>72</v>
      </c>
      <c r="J9" s="180">
        <v>1</v>
      </c>
      <c r="K9" s="180">
        <v>0</v>
      </c>
      <c r="L9" s="180">
        <v>0</v>
      </c>
      <c r="M9" s="180">
        <v>0</v>
      </c>
      <c r="N9" s="180">
        <v>1</v>
      </c>
      <c r="O9" s="180">
        <v>0</v>
      </c>
      <c r="P9" s="180">
        <v>0</v>
      </c>
      <c r="Q9" s="181">
        <f>SUM(J9:P9)</f>
        <v>2</v>
      </c>
      <c r="R9" s="76"/>
    </row>
    <row r="10" spans="1:18" ht="30" customHeight="1" x14ac:dyDescent="0.35">
      <c r="A10" s="176"/>
      <c r="B10" s="176"/>
      <c r="C10" s="177"/>
      <c r="D10" s="177"/>
      <c r="E10" s="177"/>
      <c r="F10" s="177"/>
      <c r="G10" s="177"/>
      <c r="H10" s="177"/>
      <c r="I10" s="177"/>
      <c r="J10" s="180"/>
      <c r="K10" s="180"/>
      <c r="L10" s="180"/>
      <c r="M10" s="180"/>
      <c r="N10" s="180"/>
      <c r="O10" s="180"/>
      <c r="P10" s="180"/>
      <c r="Q10" s="181"/>
    </row>
    <row r="11" spans="1:18" ht="30" customHeight="1" x14ac:dyDescent="0.35">
      <c r="A11" s="176" t="s">
        <v>94</v>
      </c>
      <c r="B11" s="176"/>
      <c r="C11" s="177"/>
      <c r="D11" s="177"/>
      <c r="E11" s="182" t="s">
        <v>72</v>
      </c>
      <c r="F11" s="182"/>
      <c r="G11" s="182" t="s">
        <v>72</v>
      </c>
      <c r="H11" s="182"/>
      <c r="I11" s="182" t="s">
        <v>72</v>
      </c>
      <c r="J11" s="180">
        <v>0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0">
        <v>0</v>
      </c>
      <c r="Q11" s="181">
        <f>SUM(J11:P11)</f>
        <v>0</v>
      </c>
    </row>
    <row r="12" spans="1:18" ht="30" customHeight="1" x14ac:dyDescent="0.35">
      <c r="A12" s="176"/>
      <c r="B12" s="176"/>
      <c r="C12" s="177"/>
      <c r="D12" s="177"/>
      <c r="E12" s="177"/>
      <c r="F12" s="177"/>
      <c r="G12" s="177"/>
      <c r="H12" s="177"/>
      <c r="I12" s="177"/>
      <c r="J12" s="180"/>
      <c r="K12" s="180"/>
      <c r="L12" s="180"/>
      <c r="M12" s="180"/>
      <c r="N12" s="180"/>
      <c r="O12" s="180"/>
      <c r="P12" s="180"/>
      <c r="Q12" s="181"/>
    </row>
    <row r="13" spans="1:18" ht="30" customHeight="1" x14ac:dyDescent="0.35">
      <c r="A13" s="176" t="s">
        <v>95</v>
      </c>
      <c r="B13" s="176"/>
      <c r="C13" s="177"/>
      <c r="D13" s="177"/>
      <c r="E13" s="182" t="s">
        <v>72</v>
      </c>
      <c r="F13" s="182"/>
      <c r="G13" s="182" t="s">
        <v>72</v>
      </c>
      <c r="H13" s="182"/>
      <c r="I13" s="182" t="s">
        <v>72</v>
      </c>
      <c r="J13" s="180">
        <v>0</v>
      </c>
      <c r="K13" s="180">
        <v>1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1">
        <f>SUM(J13:P13)</f>
        <v>1</v>
      </c>
    </row>
    <row r="14" spans="1:18" ht="30" customHeight="1" x14ac:dyDescent="0.35">
      <c r="A14" s="176"/>
      <c r="B14" s="176"/>
      <c r="C14" s="177"/>
      <c r="D14" s="177"/>
      <c r="E14" s="177"/>
      <c r="F14" s="177"/>
      <c r="G14" s="177"/>
      <c r="H14" s="177"/>
      <c r="I14" s="177"/>
      <c r="J14" s="180"/>
      <c r="K14" s="180"/>
      <c r="L14" s="180"/>
      <c r="M14" s="180"/>
      <c r="N14" s="180"/>
      <c r="O14" s="180"/>
      <c r="P14" s="180"/>
      <c r="Q14" s="181"/>
    </row>
    <row r="15" spans="1:18" ht="30" customHeight="1" x14ac:dyDescent="0.35">
      <c r="A15" s="360" t="s">
        <v>92</v>
      </c>
      <c r="B15" s="360"/>
      <c r="C15" s="360"/>
      <c r="D15" s="360"/>
      <c r="E15" s="360"/>
      <c r="F15" s="182"/>
      <c r="G15" s="182" t="s">
        <v>72</v>
      </c>
      <c r="H15" s="182"/>
      <c r="I15" s="182" t="s">
        <v>72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1">
        <f>SUM(J15:P15)</f>
        <v>0</v>
      </c>
    </row>
    <row r="16" spans="1:18" ht="30" customHeight="1" x14ac:dyDescent="0.35">
      <c r="A16" s="176"/>
      <c r="B16" s="176"/>
      <c r="C16" s="177"/>
      <c r="D16" s="177"/>
      <c r="E16" s="177"/>
      <c r="F16" s="177"/>
      <c r="G16" s="177"/>
      <c r="H16" s="177"/>
      <c r="I16" s="177"/>
      <c r="J16" s="180"/>
      <c r="K16" s="180"/>
      <c r="L16" s="180"/>
      <c r="M16" s="180"/>
      <c r="N16" s="180"/>
      <c r="O16" s="180"/>
      <c r="P16" s="180"/>
      <c r="Q16" s="181"/>
    </row>
    <row r="17" spans="1:20" ht="30" customHeight="1" x14ac:dyDescent="0.35">
      <c r="A17" s="176" t="s">
        <v>96</v>
      </c>
      <c r="B17" s="176"/>
      <c r="C17" s="177"/>
      <c r="D17" s="177"/>
      <c r="E17" s="182" t="s">
        <v>72</v>
      </c>
      <c r="F17" s="182"/>
      <c r="G17" s="182" t="s">
        <v>72</v>
      </c>
      <c r="H17" s="182"/>
      <c r="I17" s="182" t="s">
        <v>72</v>
      </c>
      <c r="J17" s="180">
        <v>1</v>
      </c>
      <c r="K17" s="180">
        <v>0</v>
      </c>
      <c r="L17" s="180">
        <v>0</v>
      </c>
      <c r="M17" s="180">
        <v>0</v>
      </c>
      <c r="N17" s="180">
        <v>0</v>
      </c>
      <c r="O17" s="180">
        <v>0</v>
      </c>
      <c r="P17" s="180">
        <v>0</v>
      </c>
      <c r="Q17" s="181">
        <f>SUM(J17:P17)</f>
        <v>1</v>
      </c>
    </row>
    <row r="18" spans="1:20" ht="30" customHeight="1" x14ac:dyDescent="0.35">
      <c r="A18" s="176"/>
      <c r="B18" s="176"/>
      <c r="C18" s="177"/>
      <c r="D18" s="177"/>
      <c r="E18" s="177"/>
      <c r="F18" s="177"/>
      <c r="G18" s="177"/>
      <c r="H18" s="177"/>
      <c r="I18" s="177"/>
      <c r="J18" s="180"/>
      <c r="K18" s="180"/>
      <c r="L18" s="180"/>
      <c r="M18" s="180"/>
      <c r="N18" s="180"/>
      <c r="O18" s="180"/>
      <c r="P18" s="180"/>
      <c r="Q18" s="181"/>
    </row>
    <row r="19" spans="1:20" ht="30" customHeight="1" x14ac:dyDescent="0.35">
      <c r="A19" s="176" t="s">
        <v>97</v>
      </c>
      <c r="B19" s="176"/>
      <c r="C19" s="177"/>
      <c r="D19" s="177"/>
      <c r="E19" s="182" t="s">
        <v>72</v>
      </c>
      <c r="F19" s="182"/>
      <c r="G19" s="182" t="s">
        <v>72</v>
      </c>
      <c r="H19" s="182"/>
      <c r="I19" s="182" t="s">
        <v>72</v>
      </c>
      <c r="J19" s="180">
        <v>1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1</v>
      </c>
      <c r="Q19" s="181">
        <f>SUM(J19:P19)</f>
        <v>2</v>
      </c>
    </row>
    <row r="20" spans="1:20" ht="30" customHeight="1" x14ac:dyDescent="0.35">
      <c r="A20" s="176"/>
      <c r="B20" s="176"/>
      <c r="C20" s="177"/>
      <c r="D20" s="177"/>
      <c r="E20" s="177"/>
      <c r="F20" s="177"/>
      <c r="G20" s="177"/>
      <c r="H20" s="177"/>
      <c r="I20" s="177"/>
      <c r="J20" s="180"/>
      <c r="K20" s="180"/>
      <c r="L20" s="180"/>
      <c r="M20" s="180"/>
      <c r="N20" s="180"/>
      <c r="O20" s="180"/>
      <c r="P20" s="180"/>
      <c r="Q20" s="181"/>
    </row>
    <row r="21" spans="1:20" ht="30" customHeight="1" x14ac:dyDescent="0.35">
      <c r="A21" s="176" t="s">
        <v>98</v>
      </c>
      <c r="B21" s="176"/>
      <c r="C21" s="177"/>
      <c r="D21" s="177"/>
      <c r="E21" s="182" t="s">
        <v>72</v>
      </c>
      <c r="F21" s="182"/>
      <c r="G21" s="182" t="s">
        <v>72</v>
      </c>
      <c r="H21" s="182"/>
      <c r="I21" s="182" t="s">
        <v>72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1</v>
      </c>
      <c r="P21" s="180">
        <v>0</v>
      </c>
      <c r="Q21" s="181">
        <f>SUM(J21:P21)</f>
        <v>1</v>
      </c>
    </row>
    <row r="22" spans="1:20" ht="30" customHeight="1" x14ac:dyDescent="0.35">
      <c r="A22" s="176"/>
      <c r="B22" s="176"/>
      <c r="C22" s="177"/>
      <c r="D22" s="177"/>
      <c r="E22" s="177"/>
      <c r="F22" s="177"/>
      <c r="G22" s="177"/>
      <c r="H22" s="177"/>
      <c r="I22" s="177"/>
      <c r="J22" s="180"/>
      <c r="K22" s="180"/>
      <c r="L22" s="180"/>
      <c r="M22" s="180"/>
      <c r="N22" s="180"/>
      <c r="O22" s="180"/>
      <c r="P22" s="180"/>
      <c r="Q22" s="181"/>
    </row>
    <row r="23" spans="1:20" ht="30" customHeight="1" x14ac:dyDescent="0.35">
      <c r="A23" s="360" t="s">
        <v>91</v>
      </c>
      <c r="B23" s="360"/>
      <c r="C23" s="360"/>
      <c r="D23" s="360"/>
      <c r="E23" s="360"/>
      <c r="F23" s="360"/>
      <c r="G23" s="182" t="s">
        <v>72</v>
      </c>
      <c r="H23" s="182"/>
      <c r="I23" s="182" t="s">
        <v>72</v>
      </c>
      <c r="J23" s="180">
        <v>0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181">
        <f>SUM(J23:P23)</f>
        <v>0</v>
      </c>
      <c r="T23" s="194"/>
    </row>
    <row r="24" spans="1:20" ht="30" customHeight="1" x14ac:dyDescent="0.35">
      <c r="A24" s="183"/>
      <c r="B24" s="183"/>
      <c r="C24" s="183"/>
      <c r="D24" s="183"/>
      <c r="E24" s="183"/>
      <c r="F24" s="183"/>
      <c r="G24" s="182"/>
      <c r="H24" s="182"/>
      <c r="I24" s="182"/>
      <c r="J24" s="180"/>
      <c r="K24" s="180"/>
      <c r="L24" s="180"/>
      <c r="M24" s="180"/>
      <c r="N24" s="180"/>
      <c r="O24" s="180"/>
      <c r="P24" s="180"/>
      <c r="Q24" s="181"/>
    </row>
    <row r="25" spans="1:20" ht="30" customHeight="1" x14ac:dyDescent="0.35">
      <c r="A25" s="183" t="s">
        <v>86</v>
      </c>
      <c r="B25" s="183"/>
      <c r="C25" s="183"/>
      <c r="D25" s="183"/>
      <c r="E25" s="183"/>
      <c r="F25" s="183"/>
      <c r="G25" s="182"/>
      <c r="H25" s="182"/>
      <c r="I25" s="182"/>
      <c r="J25" s="180">
        <v>0</v>
      </c>
      <c r="K25" s="180">
        <v>0</v>
      </c>
      <c r="L25" s="180">
        <v>0</v>
      </c>
      <c r="M25" s="180">
        <v>0</v>
      </c>
      <c r="N25" s="180">
        <v>0</v>
      </c>
      <c r="O25" s="180">
        <v>0</v>
      </c>
      <c r="P25" s="180">
        <v>0</v>
      </c>
      <c r="Q25" s="181">
        <f>SUM(J25:P25)</f>
        <v>0</v>
      </c>
    </row>
    <row r="26" spans="1:20" ht="30" customHeight="1" x14ac:dyDescent="0.35">
      <c r="A26" s="176"/>
      <c r="B26" s="176"/>
      <c r="C26" s="177"/>
      <c r="D26" s="177"/>
      <c r="E26" s="177"/>
      <c r="F26" s="177"/>
      <c r="G26" s="177"/>
      <c r="H26" s="177"/>
      <c r="I26" s="177"/>
      <c r="J26" s="180"/>
      <c r="K26" s="180"/>
      <c r="L26" s="180"/>
      <c r="M26" s="180"/>
      <c r="N26" s="180"/>
      <c r="O26" s="180"/>
      <c r="P26" s="180"/>
      <c r="Q26" s="181"/>
    </row>
    <row r="27" spans="1:20" ht="30" customHeight="1" x14ac:dyDescent="0.35">
      <c r="A27" s="184" t="s">
        <v>6</v>
      </c>
      <c r="B27" s="185"/>
      <c r="C27" s="186" t="s">
        <v>72</v>
      </c>
      <c r="D27" s="187"/>
      <c r="E27" s="186" t="s">
        <v>72</v>
      </c>
      <c r="F27" s="186"/>
      <c r="G27" s="186" t="s">
        <v>72</v>
      </c>
      <c r="H27" s="186"/>
      <c r="I27" s="186" t="s">
        <v>72</v>
      </c>
      <c r="J27" s="188">
        <f>SUM(J9:J25)</f>
        <v>3</v>
      </c>
      <c r="K27" s="188">
        <f>SUM(K9:K25)</f>
        <v>1</v>
      </c>
      <c r="L27" s="188">
        <f t="shared" ref="L27:Q27" si="0">SUM(L9:L25)</f>
        <v>0</v>
      </c>
      <c r="M27" s="188">
        <f t="shared" si="0"/>
        <v>0</v>
      </c>
      <c r="N27" s="188">
        <f t="shared" si="0"/>
        <v>1</v>
      </c>
      <c r="O27" s="188">
        <f t="shared" si="0"/>
        <v>1</v>
      </c>
      <c r="P27" s="188">
        <f t="shared" si="0"/>
        <v>1</v>
      </c>
      <c r="Q27" s="189">
        <f t="shared" si="0"/>
        <v>7</v>
      </c>
      <c r="R27" s="195"/>
    </row>
    <row r="28" spans="1:20" x14ac:dyDescent="0.35">
      <c r="J28" s="195"/>
      <c r="K28" s="195"/>
      <c r="L28" s="195"/>
      <c r="M28" s="195"/>
      <c r="N28" s="195"/>
      <c r="O28" s="195"/>
      <c r="Q28" s="195"/>
    </row>
    <row r="29" spans="1:20" ht="26.25" x14ac:dyDescent="0.4">
      <c r="J29" s="76"/>
      <c r="K29" s="76"/>
      <c r="L29" s="76"/>
      <c r="M29" s="76"/>
      <c r="N29" s="377" t="s">
        <v>142</v>
      </c>
      <c r="O29" s="378"/>
      <c r="P29" s="378"/>
      <c r="Q29" s="378"/>
    </row>
    <row r="30" spans="1:20" x14ac:dyDescent="0.35">
      <c r="J30" s="76"/>
      <c r="K30" s="76"/>
      <c r="L30" s="76"/>
      <c r="M30" s="76"/>
      <c r="N30" s="379">
        <v>42430</v>
      </c>
      <c r="O30" s="378"/>
      <c r="P30" s="378"/>
      <c r="Q30" s="378"/>
    </row>
    <row r="32" spans="1:20" x14ac:dyDescent="0.35">
      <c r="P32" s="19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N25" sqref="N25"/>
    </sheetView>
  </sheetViews>
  <sheetFormatPr defaultRowHeight="12.75" x14ac:dyDescent="0.2"/>
  <cols>
    <col min="1" max="5" width="9.140625" style="4"/>
    <col min="6" max="6" width="11.140625" style="4" customWidth="1"/>
    <col min="7" max="7" width="9.140625" style="4"/>
    <col min="8" max="8" width="11.42578125" style="4" customWidth="1"/>
    <col min="9" max="9" width="9.140625" style="4"/>
    <col min="10" max="10" width="11.140625" style="4" customWidth="1"/>
    <col min="11" max="11" width="9.140625" style="4"/>
    <col min="12" max="12" width="11.5703125" style="4" customWidth="1"/>
    <col min="13" max="13" width="9.140625" style="4"/>
    <col min="14" max="14" width="10.7109375" style="4" customWidth="1"/>
    <col min="15" max="15" width="10.5703125" style="4" customWidth="1"/>
    <col min="16" max="16" width="11.42578125" style="4" customWidth="1"/>
    <col min="17" max="16384" width="9.140625" style="4"/>
  </cols>
  <sheetData>
    <row r="1" spans="1:16" ht="27" customHeight="1" x14ac:dyDescent="0.35">
      <c r="A1" s="381" t="s">
        <v>134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</row>
    <row r="2" spans="1:16" ht="25.5" customHeight="1" x14ac:dyDescent="0.35">
      <c r="A2" s="381" t="s">
        <v>20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</row>
    <row r="3" spans="1:16" ht="22.5" customHeight="1" x14ac:dyDescent="0.35">
      <c r="A3" s="382" t="s">
        <v>135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</row>
    <row r="5" spans="1:16" ht="19.5" customHeight="1" x14ac:dyDescent="0.2">
      <c r="A5" s="383" t="s">
        <v>78</v>
      </c>
      <c r="B5" s="384"/>
      <c r="C5" s="384"/>
      <c r="D5" s="385"/>
      <c r="E5" s="383" t="s">
        <v>79</v>
      </c>
      <c r="F5" s="385"/>
      <c r="G5" s="383" t="s">
        <v>80</v>
      </c>
      <c r="H5" s="385"/>
      <c r="I5" s="383" t="s">
        <v>81</v>
      </c>
      <c r="J5" s="385"/>
      <c r="K5" s="383" t="s">
        <v>82</v>
      </c>
      <c r="L5" s="385"/>
      <c r="M5" s="383" t="s">
        <v>83</v>
      </c>
      <c r="N5" s="385"/>
      <c r="O5" s="383" t="s">
        <v>132</v>
      </c>
      <c r="P5" s="385"/>
    </row>
    <row r="6" spans="1:16" ht="21.75" customHeight="1" x14ac:dyDescent="0.2">
      <c r="A6" s="386"/>
      <c r="B6" s="387"/>
      <c r="C6" s="387"/>
      <c r="D6" s="388"/>
      <c r="E6" s="389"/>
      <c r="F6" s="391"/>
      <c r="G6" s="389"/>
      <c r="H6" s="391"/>
      <c r="I6" s="389"/>
      <c r="J6" s="391"/>
      <c r="K6" s="389"/>
      <c r="L6" s="391"/>
      <c r="M6" s="389"/>
      <c r="N6" s="391"/>
      <c r="O6" s="389"/>
      <c r="P6" s="391"/>
    </row>
    <row r="7" spans="1:16" ht="20.25" x14ac:dyDescent="0.2">
      <c r="A7" s="389"/>
      <c r="B7" s="390"/>
      <c r="C7" s="390"/>
      <c r="D7" s="391"/>
      <c r="E7" s="108" t="s">
        <v>84</v>
      </c>
      <c r="F7" s="109" t="s">
        <v>85</v>
      </c>
      <c r="G7" s="109" t="s">
        <v>84</v>
      </c>
      <c r="H7" s="110" t="s">
        <v>85</v>
      </c>
      <c r="I7" s="110" t="s">
        <v>84</v>
      </c>
      <c r="J7" s="110" t="s">
        <v>85</v>
      </c>
      <c r="K7" s="110" t="s">
        <v>84</v>
      </c>
      <c r="L7" s="110" t="s">
        <v>85</v>
      </c>
      <c r="M7" s="110" t="s">
        <v>84</v>
      </c>
      <c r="N7" s="110" t="s">
        <v>85</v>
      </c>
      <c r="O7" s="108" t="s">
        <v>84</v>
      </c>
      <c r="P7" s="111" t="s">
        <v>85</v>
      </c>
    </row>
    <row r="8" spans="1:16" ht="20.25" x14ac:dyDescent="0.3">
      <c r="A8" s="392"/>
      <c r="B8" s="393"/>
      <c r="C8" s="393"/>
      <c r="D8" s="394"/>
      <c r="E8" s="112" t="s">
        <v>9</v>
      </c>
      <c r="F8" s="113" t="s">
        <v>10</v>
      </c>
      <c r="G8" s="113" t="s">
        <v>11</v>
      </c>
      <c r="H8" s="113" t="s">
        <v>12</v>
      </c>
      <c r="I8" s="113" t="s">
        <v>13</v>
      </c>
      <c r="J8" s="113" t="s">
        <v>14</v>
      </c>
      <c r="K8" s="113" t="s">
        <v>15</v>
      </c>
      <c r="L8" s="113" t="s">
        <v>16</v>
      </c>
      <c r="M8" s="113" t="s">
        <v>55</v>
      </c>
      <c r="N8" s="113" t="s">
        <v>56</v>
      </c>
      <c r="O8" s="113" t="s">
        <v>57</v>
      </c>
      <c r="P8" s="114" t="s">
        <v>58</v>
      </c>
    </row>
    <row r="9" spans="1:16" ht="20.25" x14ac:dyDescent="0.3">
      <c r="A9" s="392"/>
      <c r="B9" s="393"/>
      <c r="C9" s="393"/>
      <c r="D9" s="394"/>
      <c r="E9" s="112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</row>
    <row r="10" spans="1:16" ht="20.25" x14ac:dyDescent="0.3">
      <c r="A10" s="117" t="s">
        <v>64</v>
      </c>
      <c r="B10" s="118"/>
      <c r="C10" s="118" t="s">
        <v>72</v>
      </c>
      <c r="D10" s="119" t="s">
        <v>72</v>
      </c>
      <c r="E10" s="120">
        <f>SUM('Table 6" 2016 jan'!E10,'Table 6" 2016 feb'!E10,'Table 6" 2016 mar'!E10)</f>
        <v>0</v>
      </c>
      <c r="F10" s="121">
        <f>SUM('Table 6" 2016 jan'!F10,'Table 6" 2016 feb'!F10,'Table 6" 2016 mar'!F10)</f>
        <v>0</v>
      </c>
      <c r="G10" s="121">
        <f>SUM('Table 6" 2016 jan'!G10,'Table 6" 2016 feb'!G10,'Table 6" 2016 mar'!G10)</f>
        <v>0</v>
      </c>
      <c r="H10" s="121">
        <f>SUM('Table 6" 2016 jan'!H10,'Table 6" 2016 feb'!H10,'Table 6" 2016 mar'!H10)</f>
        <v>0</v>
      </c>
      <c r="I10" s="121">
        <f>SUM('Table 6" 2016 jan'!I10,'Table 6" 2016 feb'!I10,'Table 6" 2016 mar'!I10)</f>
        <v>0</v>
      </c>
      <c r="J10" s="121">
        <f>SUM('Table 6" 2016 jan'!J10,'Table 6" 2016 feb'!J10,'Table 6" 2016 mar'!J10)</f>
        <v>0</v>
      </c>
      <c r="K10" s="121">
        <f>SUM('Table 6" 2016 jan'!K10,'Table 6" 2016 feb'!K10,'Table 6" 2016 mar'!K10)</f>
        <v>0</v>
      </c>
      <c r="L10" s="121">
        <f>SUM('Table 6" 2016 jan'!L10,'Table 6" 2016 feb'!L10,'Table 6" 2016 mar'!L10)</f>
        <v>0</v>
      </c>
      <c r="M10" s="121">
        <f>SUM('Table 6" 2016 jan'!M10,'Table 6" 2016 feb'!M10,'Table 6" 2016 mar'!M10)</f>
        <v>0</v>
      </c>
      <c r="N10" s="121">
        <f>SUM('Table 6" 2016 jan'!N10,'Table 6" 2016 feb'!N10,'Table 6" 2016 mar'!N10)</f>
        <v>0</v>
      </c>
      <c r="O10" s="122">
        <f>SUM(E10,G10,I10,K10,M10)</f>
        <v>0</v>
      </c>
      <c r="P10" s="123">
        <f>SUM(F10,H10,J10,L10,N10)</f>
        <v>0</v>
      </c>
    </row>
    <row r="11" spans="1:16" ht="20.25" x14ac:dyDescent="0.3">
      <c r="A11" s="392"/>
      <c r="B11" s="393"/>
      <c r="C11" s="393"/>
      <c r="D11" s="394"/>
      <c r="E11" s="124"/>
      <c r="F11" s="121"/>
      <c r="G11" s="121"/>
      <c r="H11" s="121"/>
      <c r="I11" s="121"/>
      <c r="J11" s="121"/>
      <c r="K11" s="121"/>
      <c r="L11" s="121"/>
      <c r="M11" s="121"/>
      <c r="N11" s="121"/>
      <c r="O11" s="122"/>
      <c r="P11" s="123"/>
    </row>
    <row r="12" spans="1:16" ht="20.25" x14ac:dyDescent="0.3">
      <c r="A12" s="117" t="s">
        <v>63</v>
      </c>
      <c r="B12" s="118"/>
      <c r="C12" s="118" t="s">
        <v>72</v>
      </c>
      <c r="D12" s="119" t="s">
        <v>72</v>
      </c>
      <c r="E12" s="121">
        <f>SUM('Table 6" 2016 jan'!E12,'Table 6" 2016 feb'!E12,'Table 6" 2016 mar'!E12)</f>
        <v>0</v>
      </c>
      <c r="F12" s="121">
        <f>SUM('Table 6" 2016 jan'!F12,'Table 6" 2016 feb'!F12,'Table 6" 2016 mar'!F12)</f>
        <v>0</v>
      </c>
      <c r="G12" s="121">
        <f>SUM('Table 6" 2016 jan'!G12,'Table 6" 2016 feb'!G12,'Table 6" 2016 mar'!G12)</f>
        <v>0</v>
      </c>
      <c r="H12" s="121">
        <f>SUM('Table 6" 2016 jan'!H12,'Table 6" 2016 feb'!H12,'Table 6" 2016 mar'!H12)</f>
        <v>0</v>
      </c>
      <c r="I12" s="121">
        <f>SUM('Table 6" 2016 jan'!I12,'Table 6" 2016 feb'!I12,'Table 6" 2016 mar'!I12)</f>
        <v>0</v>
      </c>
      <c r="J12" s="121">
        <f>SUM('Table 6" 2016 jan'!J12,'Table 6" 2016 feb'!J12,'Table 6" 2016 mar'!J12)</f>
        <v>0</v>
      </c>
      <c r="K12" s="121">
        <f>SUM('Table 6" 2016 jan'!K12,'Table 6" 2016 feb'!K12,'Table 6" 2016 mar'!K12)</f>
        <v>0</v>
      </c>
      <c r="L12" s="121">
        <f>SUM('Table 6" 2016 jan'!L12,'Table 6" 2016 feb'!L12,'Table 6" 2016 mar'!L12)</f>
        <v>0</v>
      </c>
      <c r="M12" s="121">
        <f>SUM('Table 6" 2016 jan'!M12,'Table 6" 2016 feb'!M12,'Table 6" 2016 mar'!M12)</f>
        <v>0</v>
      </c>
      <c r="N12" s="121">
        <f>SUM('Table 6" 2016 jan'!N12,'Table 6" 2016 feb'!N12,'Table 6" 2016 mar'!N12)</f>
        <v>0</v>
      </c>
      <c r="O12" s="122">
        <f>SUM(E12:N12)</f>
        <v>0</v>
      </c>
      <c r="P12" s="123">
        <f>SUM(F12,H12,J12,L12,N12)</f>
        <v>0</v>
      </c>
    </row>
    <row r="13" spans="1:16" ht="20.25" x14ac:dyDescent="0.3">
      <c r="A13" s="392"/>
      <c r="B13" s="393"/>
      <c r="C13" s="393"/>
      <c r="D13" s="394"/>
      <c r="E13" s="124"/>
      <c r="F13" s="121"/>
      <c r="G13" s="121"/>
      <c r="H13" s="121"/>
      <c r="I13" s="121"/>
      <c r="J13" s="121"/>
      <c r="K13" s="121"/>
      <c r="L13" s="121"/>
      <c r="M13" s="121"/>
      <c r="N13" s="121"/>
      <c r="O13" s="122"/>
      <c r="P13" s="123"/>
    </row>
    <row r="14" spans="1:16" ht="20.25" x14ac:dyDescent="0.3">
      <c r="A14" s="117" t="s">
        <v>21</v>
      </c>
      <c r="B14" s="118"/>
      <c r="C14" s="118" t="s">
        <v>72</v>
      </c>
      <c r="D14" s="119" t="s">
        <v>72</v>
      </c>
      <c r="E14" s="121">
        <f>SUM('Table 6" 2016 jan'!E14,'Table 6" 2016 feb'!E14,'Table 6" 2016 mar'!E14)</f>
        <v>0</v>
      </c>
      <c r="F14" s="121">
        <f>SUM('Table 6" 2016 jan'!F14,'Table 6" 2016 feb'!F14,'Table 6" 2016 mar'!F14)</f>
        <v>0</v>
      </c>
      <c r="G14" s="121">
        <f>SUM('Table 6" 2016 jan'!G14,'Table 6" 2016 feb'!G14,'Table 6" 2016 mar'!G14)</f>
        <v>0</v>
      </c>
      <c r="H14" s="121">
        <f>SUM('Table 6" 2016 jan'!H14,'Table 6" 2016 feb'!H14,'Table 6" 2016 mar'!H14)</f>
        <v>0</v>
      </c>
      <c r="I14" s="121">
        <f>SUM('Table 6" 2016 jan'!I14,'Table 6" 2016 feb'!I14,'Table 6" 2016 mar'!I14)</f>
        <v>0</v>
      </c>
      <c r="J14" s="121">
        <f>SUM('Table 6" 2016 jan'!J14,'Table 6" 2016 feb'!J14,'Table 6" 2016 mar'!J14)</f>
        <v>0</v>
      </c>
      <c r="K14" s="121">
        <f>SUM('Table 6" 2016 jan'!K14,'Table 6" 2016 feb'!K14,'Table 6" 2016 mar'!K14)</f>
        <v>0</v>
      </c>
      <c r="L14" s="121">
        <f>SUM('Table 6" 2016 jan'!L14,'Table 6" 2016 feb'!L14,'Table 6" 2016 mar'!L14)</f>
        <v>0</v>
      </c>
      <c r="M14" s="121">
        <f>SUM('Table 6" 2016 jan'!M14,'Table 6" 2016 feb'!M14,'Table 6" 2016 mar'!M14)</f>
        <v>1</v>
      </c>
      <c r="N14" s="121">
        <f>SUM('Table 6" 2016 jan'!N14,'Table 6" 2016 feb'!N14,'Table 6" 2016 mar'!N14)</f>
        <v>1</v>
      </c>
      <c r="O14" s="122">
        <f>SUM(E14,G14,I14,K14,M14)</f>
        <v>1</v>
      </c>
      <c r="P14" s="123">
        <f>SUM(F14,H14,J14,L14,N14)</f>
        <v>1</v>
      </c>
    </row>
    <row r="15" spans="1:16" ht="20.25" x14ac:dyDescent="0.3">
      <c r="A15" s="392"/>
      <c r="B15" s="393"/>
      <c r="C15" s="393"/>
      <c r="D15" s="394"/>
      <c r="E15" s="124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23"/>
    </row>
    <row r="16" spans="1:16" ht="20.25" x14ac:dyDescent="0.3">
      <c r="A16" s="117" t="s">
        <v>22</v>
      </c>
      <c r="B16" s="118"/>
      <c r="C16" s="118" t="s">
        <v>72</v>
      </c>
      <c r="D16" s="119" t="s">
        <v>72</v>
      </c>
      <c r="E16" s="121">
        <f>SUM('Table 6" 2016 jan'!E16,'Table 6" 2016 feb'!E16,'Table 6" 2016 mar'!E16)</f>
        <v>0</v>
      </c>
      <c r="F16" s="121">
        <f>SUM('Table 6" 2016 jan'!F16,'Table 6" 2016 feb'!F16,'Table 6" 2016 mar'!F16)</f>
        <v>0</v>
      </c>
      <c r="G16" s="121">
        <f>SUM('Table 6" 2016 jan'!G16,'Table 6" 2016 feb'!G16,'Table 6" 2016 mar'!G16)</f>
        <v>0</v>
      </c>
      <c r="H16" s="121">
        <f>SUM('Table 6" 2016 jan'!H16,'Table 6" 2016 feb'!H16,'Table 6" 2016 mar'!H16)</f>
        <v>0</v>
      </c>
      <c r="I16" s="121">
        <f>SUM('Table 6" 2016 jan'!I16,'Table 6" 2016 feb'!I16,'Table 6" 2016 mar'!I16)</f>
        <v>0</v>
      </c>
      <c r="J16" s="121">
        <f>SUM('Table 6" 2016 jan'!J16,'Table 6" 2016 feb'!J16,'Table 6" 2016 mar'!J16)</f>
        <v>0</v>
      </c>
      <c r="K16" s="121">
        <f>SUM('Table 6" 2016 jan'!K16,'Table 6" 2016 feb'!K16,'Table 6" 2016 mar'!K16)</f>
        <v>0</v>
      </c>
      <c r="L16" s="121">
        <f>SUM('Table 6" 2016 jan'!L16,'Table 6" 2016 feb'!L16,'Table 6" 2016 mar'!L16)</f>
        <v>0</v>
      </c>
      <c r="M16" s="121">
        <f>SUM('Table 6" 2016 jan'!M16,'Table 6" 2016 feb'!M16,'Table 6" 2016 mar'!M16)</f>
        <v>1</v>
      </c>
      <c r="N16" s="121">
        <f>SUM('Table 6" 2016 jan'!N16,'Table 6" 2016 feb'!N16,'Table 6" 2016 mar'!N16)</f>
        <v>0</v>
      </c>
      <c r="O16" s="122">
        <f>SUM(E16,G16,I16,K16,M16)</f>
        <v>1</v>
      </c>
      <c r="P16" s="123">
        <f>SUM(F16,H16,J16,L16,N16)</f>
        <v>0</v>
      </c>
    </row>
    <row r="17" spans="1:16" ht="20.25" x14ac:dyDescent="0.3">
      <c r="A17" s="392"/>
      <c r="B17" s="393"/>
      <c r="C17" s="393"/>
      <c r="D17" s="394"/>
      <c r="E17" s="124"/>
      <c r="F17" s="121"/>
      <c r="G17" s="121"/>
      <c r="H17" s="121"/>
      <c r="I17" s="121"/>
      <c r="J17" s="121"/>
      <c r="K17" s="121"/>
      <c r="L17" s="121"/>
      <c r="M17" s="121"/>
      <c r="N17" s="121"/>
      <c r="O17" s="122"/>
      <c r="P17" s="123"/>
    </row>
    <row r="18" spans="1:16" ht="20.25" x14ac:dyDescent="0.3">
      <c r="A18" s="117" t="s">
        <v>23</v>
      </c>
      <c r="B18" s="118"/>
      <c r="C18" s="118" t="s">
        <v>72</v>
      </c>
      <c r="D18" s="119" t="s">
        <v>72</v>
      </c>
      <c r="E18" s="121">
        <f>SUM('Table 6" 2016 jan'!E18,'Table 6" 2016 feb'!E18,'Table 6" 2016 mar'!E18)</f>
        <v>0</v>
      </c>
      <c r="F18" s="121">
        <f>SUM('Table 6" 2016 jan'!F18,'Table 6" 2016 feb'!F18,'Table 6" 2016 mar'!F18)</f>
        <v>0</v>
      </c>
      <c r="G18" s="121">
        <f>SUM('Table 6" 2016 jan'!G18,'Table 6" 2016 feb'!G18,'Table 6" 2016 mar'!G18)</f>
        <v>2</v>
      </c>
      <c r="H18" s="121">
        <f>SUM('Table 6" 2016 jan'!H18,'Table 6" 2016 feb'!H18,'Table 6" 2016 mar'!H18)</f>
        <v>0</v>
      </c>
      <c r="I18" s="121">
        <f>SUM('Table 6" 2016 jan'!I18,'Table 6" 2016 feb'!I18,'Table 6" 2016 mar'!I18)</f>
        <v>0</v>
      </c>
      <c r="J18" s="121">
        <f>SUM('Table 6" 2016 jan'!J18,'Table 6" 2016 feb'!J18,'Table 6" 2016 mar'!J18)</f>
        <v>0</v>
      </c>
      <c r="K18" s="121">
        <f>SUM('Table 6" 2016 jan'!K18,'Table 6" 2016 feb'!K18,'Table 6" 2016 mar'!K18)</f>
        <v>1</v>
      </c>
      <c r="L18" s="121">
        <f>SUM('Table 6" 2016 jan'!L18,'Table 6" 2016 feb'!L18,'Table 6" 2016 mar'!L18)</f>
        <v>0</v>
      </c>
      <c r="M18" s="121">
        <f>SUM('Table 6" 2016 jan'!M18,'Table 6" 2016 feb'!M18,'Table 6" 2016 mar'!M18)</f>
        <v>0</v>
      </c>
      <c r="N18" s="121">
        <f>SUM('Table 6" 2016 jan'!N18,'Table 6" 2016 feb'!N18,'Table 6" 2016 mar'!N18)</f>
        <v>0</v>
      </c>
      <c r="O18" s="122">
        <f>SUM(E18,G18,I18,K18,M18)</f>
        <v>3</v>
      </c>
      <c r="P18" s="123">
        <f>SUM(F18,H18,J18,L18,N18)</f>
        <v>0</v>
      </c>
    </row>
    <row r="19" spans="1:16" ht="20.25" x14ac:dyDescent="0.3">
      <c r="A19" s="392"/>
      <c r="B19" s="393"/>
      <c r="C19" s="393"/>
      <c r="D19" s="394"/>
      <c r="E19" s="124"/>
      <c r="F19" s="121"/>
      <c r="G19" s="121"/>
      <c r="H19" s="121"/>
      <c r="I19" s="121"/>
      <c r="J19" s="121"/>
      <c r="K19" s="121"/>
      <c r="L19" s="121"/>
      <c r="M19" s="121"/>
      <c r="N19" s="121"/>
      <c r="O19" s="122"/>
      <c r="P19" s="123"/>
    </row>
    <row r="20" spans="1:16" ht="20.25" x14ac:dyDescent="0.3">
      <c r="A20" s="117" t="s">
        <v>24</v>
      </c>
      <c r="B20" s="118"/>
      <c r="C20" s="118" t="s">
        <v>72</v>
      </c>
      <c r="D20" s="119" t="s">
        <v>72</v>
      </c>
      <c r="E20" s="121">
        <f>SUM('Table 6" 2016 jan'!E20,'Table 6" 2016 feb'!E20,'Table 6" 2016 mar'!E20)</f>
        <v>0</v>
      </c>
      <c r="F20" s="121">
        <f>SUM('Table 6" 2016 jan'!F20,'Table 6" 2016 feb'!F20,'Table 6" 2016 mar'!F20)</f>
        <v>1</v>
      </c>
      <c r="G20" s="121">
        <f>SUM('Table 6" 2016 jan'!G20,'Table 6" 2016 feb'!G20,'Table 6" 2016 mar'!G20)</f>
        <v>4</v>
      </c>
      <c r="H20" s="121">
        <f>SUM('Table 6" 2016 jan'!H20,'Table 6" 2016 feb'!H20,'Table 6" 2016 mar'!H20)</f>
        <v>1</v>
      </c>
      <c r="I20" s="121">
        <f>SUM('Table 6" 2016 jan'!I20,'Table 6" 2016 feb'!I20,'Table 6" 2016 mar'!I20)</f>
        <v>0</v>
      </c>
      <c r="J20" s="121">
        <f>SUM('Table 6" 2016 jan'!J20,'Table 6" 2016 feb'!J20,'Table 6" 2016 mar'!J20)</f>
        <v>0</v>
      </c>
      <c r="K20" s="121">
        <f>SUM('Table 6" 2016 jan'!K20,'Table 6" 2016 feb'!K20,'Table 6" 2016 mar'!K20)</f>
        <v>0</v>
      </c>
      <c r="L20" s="121">
        <f>SUM('Table 6" 2016 jan'!L20,'Table 6" 2016 feb'!L20,'Table 6" 2016 mar'!L20)</f>
        <v>0</v>
      </c>
      <c r="M20" s="121">
        <f>SUM('Table 6" 2016 jan'!M20,'Table 6" 2016 feb'!M20,'Table 6" 2016 mar'!M20)</f>
        <v>1</v>
      </c>
      <c r="N20" s="121">
        <f>SUM('Table 6" 2016 jan'!N20,'Table 6" 2016 feb'!N20,'Table 6" 2016 mar'!N20)</f>
        <v>0</v>
      </c>
      <c r="O20" s="122">
        <f>SUM(E20,G20,I20,K20,M20)</f>
        <v>5</v>
      </c>
      <c r="P20" s="123">
        <f>SUM(F20,H20,J20,L20,N20)</f>
        <v>2</v>
      </c>
    </row>
    <row r="21" spans="1:16" ht="20.25" x14ac:dyDescent="0.3">
      <c r="A21" s="392"/>
      <c r="B21" s="393"/>
      <c r="C21" s="393"/>
      <c r="D21" s="394"/>
      <c r="E21" s="124"/>
      <c r="F21" s="121"/>
      <c r="G21" s="121"/>
      <c r="H21" s="121"/>
      <c r="I21" s="121"/>
      <c r="J21" s="121"/>
      <c r="K21" s="121"/>
      <c r="L21" s="121"/>
      <c r="M21" s="121"/>
      <c r="N21" s="121"/>
      <c r="O21" s="122"/>
      <c r="P21" s="123"/>
    </row>
    <row r="22" spans="1:16" ht="20.25" x14ac:dyDescent="0.3">
      <c r="A22" s="117" t="s">
        <v>25</v>
      </c>
      <c r="B22" s="118"/>
      <c r="C22" s="118" t="s">
        <v>72</v>
      </c>
      <c r="D22" s="119" t="s">
        <v>72</v>
      </c>
      <c r="E22" s="121">
        <f>SUM('Table 6" 2016 jan'!E22,'Table 6" 2016 feb'!E22,'Table 6" 2016 mar'!E22)</f>
        <v>1</v>
      </c>
      <c r="F22" s="121">
        <f>SUM('Table 6" 2016 jan'!F22,'Table 6" 2016 feb'!F22,'Table 6" 2016 mar'!F22)</f>
        <v>0</v>
      </c>
      <c r="G22" s="121">
        <f>SUM('Table 6" 2016 jan'!G22,'Table 6" 2016 feb'!G22,'Table 6" 2016 mar'!G22)</f>
        <v>0</v>
      </c>
      <c r="H22" s="121">
        <f>SUM('Table 6" 2016 jan'!H22,'Table 6" 2016 feb'!H22,'Table 6" 2016 mar'!H22)</f>
        <v>1</v>
      </c>
      <c r="I22" s="121">
        <f>SUM('Table 6" 2016 jan'!I22,'Table 6" 2016 feb'!I22,'Table 6" 2016 mar'!I22)</f>
        <v>0</v>
      </c>
      <c r="J22" s="121">
        <f>SUM('Table 6" 2016 jan'!J22,'Table 6" 2016 feb'!J22,'Table 6" 2016 mar'!J22)</f>
        <v>0</v>
      </c>
      <c r="K22" s="121">
        <f>SUM('Table 6" 2016 jan'!K22,'Table 6" 2016 feb'!K22,'Table 6" 2016 mar'!K22)</f>
        <v>0</v>
      </c>
      <c r="L22" s="121">
        <f>SUM('Table 6" 2016 jan'!L22,'Table 6" 2016 feb'!L22,'Table 6" 2016 mar'!L22)</f>
        <v>0</v>
      </c>
      <c r="M22" s="121">
        <f>SUM('Table 6" 2016 jan'!M22,'Table 6" 2016 feb'!M22,'Table 6" 2016 mar'!M22)</f>
        <v>0</v>
      </c>
      <c r="N22" s="121">
        <f>SUM('Table 6" 2016 jan'!N22,'Table 6" 2016 feb'!N22,'Table 6" 2016 mar'!N22)</f>
        <v>0</v>
      </c>
      <c r="O22" s="122">
        <f>SUM(E22,G22,I22,K22,M22)</f>
        <v>1</v>
      </c>
      <c r="P22" s="123">
        <f>SUM(F22,H22,J22,L22,N22)</f>
        <v>1</v>
      </c>
    </row>
    <row r="23" spans="1:16" ht="20.25" x14ac:dyDescent="0.3">
      <c r="A23" s="392"/>
      <c r="B23" s="393"/>
      <c r="C23" s="393"/>
      <c r="D23" s="394"/>
      <c r="E23" s="124"/>
      <c r="F23" s="121"/>
      <c r="G23" s="121"/>
      <c r="H23" s="121"/>
      <c r="I23" s="121"/>
      <c r="J23" s="121"/>
      <c r="K23" s="121"/>
      <c r="L23" s="121"/>
      <c r="M23" s="121"/>
      <c r="N23" s="121"/>
      <c r="O23" s="122"/>
      <c r="P23" s="123"/>
    </row>
    <row r="24" spans="1:16" ht="20.25" x14ac:dyDescent="0.3">
      <c r="A24" s="117" t="s">
        <v>26</v>
      </c>
      <c r="B24" s="118"/>
      <c r="C24" s="118" t="s">
        <v>72</v>
      </c>
      <c r="D24" s="119" t="s">
        <v>72</v>
      </c>
      <c r="E24" s="121">
        <f>SUM('Table 6" 2016 jan'!E24,'Table 6" 2016 feb'!E24,'Table 6" 2016 mar'!E24)</f>
        <v>0</v>
      </c>
      <c r="F24" s="121">
        <f>SUM('Table 6" 2016 jan'!F24,'Table 6" 2016 feb'!F24,'Table 6" 2016 mar'!F24)</f>
        <v>0</v>
      </c>
      <c r="G24" s="121">
        <f>SUM('Table 6" 2016 jan'!G24,'Table 6" 2016 feb'!G24,'Table 6" 2016 mar'!G24)</f>
        <v>2</v>
      </c>
      <c r="H24" s="121">
        <f>SUM('Table 6" 2016 jan'!H24,'Table 6" 2016 feb'!H24,'Table 6" 2016 mar'!H24)</f>
        <v>0</v>
      </c>
      <c r="I24" s="121">
        <f>SUM('Table 6" 2016 jan'!I24,'Table 6" 2016 feb'!I24,'Table 6" 2016 mar'!I24)</f>
        <v>0</v>
      </c>
      <c r="J24" s="121">
        <f>SUM('Table 6" 2016 jan'!J24,'Table 6" 2016 feb'!J24,'Table 6" 2016 mar'!J24)</f>
        <v>0</v>
      </c>
      <c r="K24" s="121">
        <f>SUM('Table 6" 2016 jan'!K24,'Table 6" 2016 feb'!K24,'Table 6" 2016 mar'!K24)</f>
        <v>0</v>
      </c>
      <c r="L24" s="121">
        <f>SUM('Table 6" 2016 jan'!L24,'Table 6" 2016 feb'!L24,'Table 6" 2016 mar'!L24)</f>
        <v>0</v>
      </c>
      <c r="M24" s="121">
        <f>SUM('Table 6" 2016 jan'!M24,'Table 6" 2016 feb'!M24,'Table 6" 2016 mar'!M24)</f>
        <v>0</v>
      </c>
      <c r="N24" s="121">
        <f>SUM('Table 6" 2016 jan'!N24,'Table 6" 2016 feb'!N24,'Table 6" 2016 mar'!N24)</f>
        <v>1</v>
      </c>
      <c r="O24" s="122">
        <f>SUM(E24,G24,I24,K24,M24)</f>
        <v>2</v>
      </c>
      <c r="P24" s="123">
        <f>SUM(F24,H24,J24,L24,N24)</f>
        <v>1</v>
      </c>
    </row>
    <row r="25" spans="1:16" ht="20.25" x14ac:dyDescent="0.3">
      <c r="A25" s="392"/>
      <c r="B25" s="393"/>
      <c r="C25" s="393"/>
      <c r="D25" s="394"/>
      <c r="E25" s="124"/>
      <c r="F25" s="121"/>
      <c r="G25" s="121"/>
      <c r="H25" s="121"/>
      <c r="I25" s="121"/>
      <c r="J25" s="121"/>
      <c r="K25" s="121"/>
      <c r="L25" s="121"/>
      <c r="M25" s="121"/>
      <c r="N25" s="121"/>
      <c r="O25" s="122"/>
      <c r="P25" s="123"/>
    </row>
    <row r="26" spans="1:16" ht="20.25" x14ac:dyDescent="0.3">
      <c r="A26" s="117" t="s">
        <v>27</v>
      </c>
      <c r="B26" s="118"/>
      <c r="C26" s="118" t="s">
        <v>72</v>
      </c>
      <c r="D26" s="119" t="s">
        <v>72</v>
      </c>
      <c r="E26" s="121">
        <f>SUM('Table 6" 2016 jan'!E26,'Table 6" 2016 feb'!E26,'Table 6" 2016 mar'!E26)</f>
        <v>1</v>
      </c>
      <c r="F26" s="121">
        <f>SUM('Table 6" 2016 jan'!F26,'Table 6" 2016 feb'!F26,'Table 6" 2016 mar'!F26)</f>
        <v>0</v>
      </c>
      <c r="G26" s="121">
        <f>SUM('Table 6" 2016 jan'!G26,'Table 6" 2016 feb'!G26,'Table 6" 2016 mar'!G26)</f>
        <v>0</v>
      </c>
      <c r="H26" s="121">
        <f>SUM('Table 6" 2016 jan'!H26,'Table 6" 2016 feb'!H26,'Table 6" 2016 mar'!H26)</f>
        <v>0</v>
      </c>
      <c r="I26" s="121">
        <f>SUM('Table 6" 2016 jan'!I26,'Table 6" 2016 feb'!I26,'Table 6" 2016 mar'!I26)</f>
        <v>0</v>
      </c>
      <c r="J26" s="121">
        <f>SUM('Table 6" 2016 jan'!J26,'Table 6" 2016 feb'!J26,'Table 6" 2016 mar'!J26)</f>
        <v>0</v>
      </c>
      <c r="K26" s="121">
        <f>SUM('Table 6" 2016 jan'!K26,'Table 6" 2016 feb'!K26,'Table 6" 2016 mar'!K26)</f>
        <v>0</v>
      </c>
      <c r="L26" s="121">
        <f>SUM('Table 6" 2016 jan'!L26,'Table 6" 2016 feb'!L26,'Table 6" 2016 mar'!L26)</f>
        <v>0</v>
      </c>
      <c r="M26" s="121">
        <f>SUM('Table 6" 2016 jan'!M26,'Table 6" 2016 feb'!M26,'Table 6" 2016 mar'!M26)</f>
        <v>0</v>
      </c>
      <c r="N26" s="121">
        <f>SUM('Table 6" 2016 jan'!N26,'Table 6" 2016 feb'!N26,'Table 6" 2016 mar'!N26)</f>
        <v>1</v>
      </c>
      <c r="O26" s="122">
        <f>SUM(E26,G26,I26,K26,M26)</f>
        <v>1</v>
      </c>
      <c r="P26" s="123">
        <f>SUM(F26,H26,J26,L26,N26)</f>
        <v>1</v>
      </c>
    </row>
    <row r="27" spans="1:16" ht="20.25" x14ac:dyDescent="0.3">
      <c r="A27" s="392"/>
      <c r="B27" s="393"/>
      <c r="C27" s="393"/>
      <c r="D27" s="394"/>
      <c r="E27" s="124"/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123"/>
    </row>
    <row r="28" spans="1:16" ht="20.25" x14ac:dyDescent="0.3">
      <c r="A28" s="117" t="s">
        <v>28</v>
      </c>
      <c r="B28" s="118"/>
      <c r="C28" s="118" t="s">
        <v>72</v>
      </c>
      <c r="D28" s="119" t="s">
        <v>72</v>
      </c>
      <c r="E28" s="121">
        <f>SUM('Table 6" 2016 jan'!E28,'Table 6" 2016 feb'!E28,'Table 6" 2016 mar'!E28)</f>
        <v>1</v>
      </c>
      <c r="F28" s="121">
        <f>SUM('Table 6" 2016 jan'!F28,'Table 6" 2016 feb'!F28,'Table 6" 2016 mar'!F28)</f>
        <v>0</v>
      </c>
      <c r="G28" s="121">
        <f>SUM('Table 6" 2016 jan'!G28,'Table 6" 2016 feb'!G28,'Table 6" 2016 mar'!G28)</f>
        <v>1</v>
      </c>
      <c r="H28" s="121">
        <f>SUM('Table 6" 2016 jan'!H28,'Table 6" 2016 feb'!H28,'Table 6" 2016 mar'!H28)</f>
        <v>0</v>
      </c>
      <c r="I28" s="121">
        <f>SUM('Table 6" 2016 jan'!I28,'Table 6" 2016 feb'!I28,'Table 6" 2016 mar'!I28)</f>
        <v>0</v>
      </c>
      <c r="J28" s="121">
        <f>SUM('Table 6" 2016 jan'!J28,'Table 6" 2016 feb'!J28,'Table 6" 2016 mar'!J28)</f>
        <v>0</v>
      </c>
      <c r="K28" s="121">
        <f>SUM('Table 6" 2016 jan'!K28,'Table 6" 2016 feb'!K28,'Table 6" 2016 mar'!K28)</f>
        <v>0</v>
      </c>
      <c r="L28" s="121">
        <f>SUM('Table 6" 2016 jan'!L28,'Table 6" 2016 feb'!L28,'Table 6" 2016 mar'!L28)</f>
        <v>0</v>
      </c>
      <c r="M28" s="121">
        <f>SUM('Table 6" 2016 jan'!M28,'Table 6" 2016 feb'!M28,'Table 6" 2016 mar'!M28)</f>
        <v>1</v>
      </c>
      <c r="N28" s="121">
        <f>SUM('Table 6" 2016 jan'!N28,'Table 6" 2016 feb'!N28,'Table 6" 2016 mar'!N28)</f>
        <v>1</v>
      </c>
      <c r="O28" s="122">
        <f>SUM(E28,G28,I28,K28,M28)</f>
        <v>3</v>
      </c>
      <c r="P28" s="123">
        <f>SUM(F28,H28,J28,L28,N28)</f>
        <v>1</v>
      </c>
    </row>
    <row r="29" spans="1:16" ht="20.25" x14ac:dyDescent="0.3">
      <c r="A29" s="392"/>
      <c r="B29" s="393"/>
      <c r="C29" s="393"/>
      <c r="D29" s="394"/>
      <c r="E29" s="124"/>
      <c r="F29" s="121"/>
      <c r="G29" s="121"/>
      <c r="H29" s="121"/>
      <c r="I29" s="121"/>
      <c r="J29" s="121"/>
      <c r="K29" s="121"/>
      <c r="L29" s="121"/>
      <c r="M29" s="121"/>
      <c r="N29" s="121"/>
      <c r="O29" s="122"/>
      <c r="P29" s="123"/>
    </row>
    <row r="30" spans="1:16" ht="20.25" x14ac:dyDescent="0.3">
      <c r="A30" s="117" t="s">
        <v>29</v>
      </c>
      <c r="B30" s="118"/>
      <c r="C30" s="118" t="s">
        <v>72</v>
      </c>
      <c r="D30" s="119" t="s">
        <v>72</v>
      </c>
      <c r="E30" s="121">
        <f>SUM('Table 6" 2016 jan'!E30,'Table 6" 2016 feb'!E30,'Table 6" 2016 mar'!E30)</f>
        <v>2</v>
      </c>
      <c r="F30" s="121">
        <f>SUM('Table 6" 2016 jan'!F30,'Table 6" 2016 feb'!F30,'Table 6" 2016 mar'!F30)</f>
        <v>0</v>
      </c>
      <c r="G30" s="121">
        <f>SUM('Table 6" 2016 jan'!G30,'Table 6" 2016 feb'!G30,'Table 6" 2016 mar'!G30)</f>
        <v>2</v>
      </c>
      <c r="H30" s="121">
        <f>SUM('Table 6" 2016 jan'!H30,'Table 6" 2016 feb'!H30,'Table 6" 2016 mar'!H30)</f>
        <v>0</v>
      </c>
      <c r="I30" s="121">
        <f>SUM('Table 6" 2016 jan'!I30,'Table 6" 2016 feb'!I30,'Table 6" 2016 mar'!I30)</f>
        <v>0</v>
      </c>
      <c r="J30" s="121">
        <f>SUM('Table 6" 2016 jan'!J30,'Table 6" 2016 feb'!J30,'Table 6" 2016 mar'!J30)</f>
        <v>0</v>
      </c>
      <c r="K30" s="121">
        <f>SUM('Table 6" 2016 jan'!K30,'Table 6" 2016 feb'!K30,'Table 6" 2016 mar'!K30)</f>
        <v>0</v>
      </c>
      <c r="L30" s="121">
        <f>SUM('Table 6" 2016 jan'!L30,'Table 6" 2016 feb'!L30,'Table 6" 2016 mar'!L30)</f>
        <v>0</v>
      </c>
      <c r="M30" s="121">
        <f>SUM('Table 6" 2016 jan'!M30,'Table 6" 2016 feb'!M30,'Table 6" 2016 mar'!M30)</f>
        <v>0</v>
      </c>
      <c r="N30" s="121">
        <f>SUM('Table 6" 2016 jan'!N30,'Table 6" 2016 feb'!N30,'Table 6" 2016 mar'!N30)</f>
        <v>0</v>
      </c>
      <c r="O30" s="122">
        <f>SUM(E30,G30,I30,K30,M30)</f>
        <v>4</v>
      </c>
      <c r="P30" s="123">
        <f>SUM(F30,H30,J30,L30,N30)</f>
        <v>0</v>
      </c>
    </row>
    <row r="31" spans="1:16" ht="20.25" x14ac:dyDescent="0.3">
      <c r="A31" s="392"/>
      <c r="B31" s="393"/>
      <c r="C31" s="393"/>
      <c r="D31" s="394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2"/>
      <c r="P31" s="123"/>
    </row>
    <row r="32" spans="1:16" ht="20.25" x14ac:dyDescent="0.3">
      <c r="A32" s="117" t="s">
        <v>109</v>
      </c>
      <c r="B32" s="118"/>
      <c r="C32" s="118" t="s">
        <v>72</v>
      </c>
      <c r="D32" s="119" t="s">
        <v>72</v>
      </c>
      <c r="E32" s="121">
        <f>SUM('Table 6" 2016 jan'!E32,'Table 6" 2016 feb'!E32,'Table 6" 2016 mar'!E32)</f>
        <v>0</v>
      </c>
      <c r="F32" s="121">
        <f>SUM('Table 6" 2016 jan'!F32,'Table 6" 2016 feb'!F32,'Table 6" 2016 mar'!F32)</f>
        <v>0</v>
      </c>
      <c r="G32" s="121">
        <f>SUM('Table 6" 2016 jan'!G32,'Table 6" 2016 feb'!G32,'Table 6" 2016 mar'!G32)</f>
        <v>0</v>
      </c>
      <c r="H32" s="121">
        <f>SUM('Table 6" 2016 jan'!H32,'Table 6" 2016 feb'!H32,'Table 6" 2016 mar'!H32)</f>
        <v>0</v>
      </c>
      <c r="I32" s="121">
        <f>SUM('Table 6" 2016 jan'!I32,'Table 6" 2016 feb'!I32,'Table 6" 2016 mar'!I32)</f>
        <v>0</v>
      </c>
      <c r="J32" s="121">
        <f>SUM('Table 6" 2016 jan'!J32,'Table 6" 2016 feb'!J32,'Table 6" 2016 mar'!J32)</f>
        <v>0</v>
      </c>
      <c r="K32" s="121">
        <f>SUM('Table 6" 2016 jan'!K32,'Table 6" 2016 feb'!K32,'Table 6" 2016 mar'!K32)</f>
        <v>0</v>
      </c>
      <c r="L32" s="121">
        <f>SUM('Table 6" 2016 jan'!L32,'Table 6" 2016 feb'!L32,'Table 6" 2016 mar'!L32)</f>
        <v>0</v>
      </c>
      <c r="M32" s="121">
        <f>SUM('Table 6" 2016 jan'!M32,'Table 6" 2016 feb'!M32,'Table 6" 2016 mar'!M32)</f>
        <v>0</v>
      </c>
      <c r="N32" s="121">
        <f>SUM('Table 6" 2016 jan'!N32,'Table 6" 2016 feb'!N32,'Table 6" 2016 mar'!N32)</f>
        <v>0</v>
      </c>
      <c r="O32" s="122">
        <f>SUM(E32,G32,I32,K32,M32)</f>
        <v>0</v>
      </c>
      <c r="P32" s="123">
        <f>SUM(F32,H32,J32,L32,N32)</f>
        <v>0</v>
      </c>
    </row>
    <row r="33" spans="1:16" ht="20.25" x14ac:dyDescent="0.3">
      <c r="A33" s="392"/>
      <c r="B33" s="393"/>
      <c r="C33" s="393"/>
      <c r="D33" s="394"/>
      <c r="E33" s="124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23"/>
    </row>
    <row r="34" spans="1:16" ht="20.25" x14ac:dyDescent="0.3">
      <c r="A34" s="117" t="s">
        <v>30</v>
      </c>
      <c r="B34" s="118"/>
      <c r="C34" s="118" t="s">
        <v>72</v>
      </c>
      <c r="D34" s="119" t="s">
        <v>72</v>
      </c>
      <c r="E34" s="121">
        <f>SUM('Table 6" 2016 jan'!E34,'Table 6" 2016 feb'!E34,'Table 6" 2016 mar'!E34)</f>
        <v>0</v>
      </c>
      <c r="F34" s="121">
        <f>SUM('Table 6" 2016 jan'!F34,'Table 6" 2016 feb'!F34,'Table 6" 2016 mar'!F34)</f>
        <v>0</v>
      </c>
      <c r="G34" s="121">
        <f>SUM('Table 6" 2016 jan'!G34,'Table 6" 2016 feb'!G34,'Table 6" 2016 mar'!G34)</f>
        <v>1</v>
      </c>
      <c r="H34" s="121">
        <f>SUM('Table 6" 2016 jan'!H34,'Table 6" 2016 feb'!H34,'Table 6" 2016 mar'!H34)</f>
        <v>0</v>
      </c>
      <c r="I34" s="121">
        <f>SUM('Table 6" 2016 jan'!I34,'Table 6" 2016 feb'!I34,'Table 6" 2016 mar'!I34)</f>
        <v>0</v>
      </c>
      <c r="J34" s="121">
        <f>SUM('Table 6" 2016 jan'!J34,'Table 6" 2016 feb'!J34,'Table 6" 2016 mar'!J34)</f>
        <v>0</v>
      </c>
      <c r="K34" s="121">
        <f>SUM('Table 6" 2016 jan'!K34,'Table 6" 2016 feb'!K34,'Table 6" 2016 mar'!K34)</f>
        <v>0</v>
      </c>
      <c r="L34" s="121">
        <f>SUM('Table 6" 2016 jan'!L34,'Table 6" 2016 feb'!L34,'Table 6" 2016 mar'!L34)</f>
        <v>0</v>
      </c>
      <c r="M34" s="121">
        <f>SUM('Table 6" 2016 jan'!M34,'Table 6" 2016 feb'!M34,'Table 6" 2016 mar'!M34)</f>
        <v>0</v>
      </c>
      <c r="N34" s="121">
        <f>SUM('Table 6" 2016 jan'!N34,'Table 6" 2016 feb'!N34,'Table 6" 2016 mar'!N34)</f>
        <v>0</v>
      </c>
      <c r="O34" s="122">
        <f>SUM(E34,G34,I34,K34,M34)</f>
        <v>1</v>
      </c>
      <c r="P34" s="123">
        <f>SUM(F34,H34,J34,L34,N34)</f>
        <v>0</v>
      </c>
    </row>
    <row r="35" spans="1:16" ht="20.25" x14ac:dyDescent="0.3">
      <c r="A35" s="392"/>
      <c r="B35" s="393"/>
      <c r="C35" s="393"/>
      <c r="D35" s="394"/>
      <c r="E35" s="124"/>
      <c r="F35" s="121"/>
      <c r="G35" s="121"/>
      <c r="H35" s="121"/>
      <c r="I35" s="121"/>
      <c r="J35" s="121"/>
      <c r="K35" s="121"/>
      <c r="L35" s="121"/>
      <c r="M35" s="121"/>
      <c r="N35" s="121"/>
      <c r="O35" s="122"/>
      <c r="P35" s="123"/>
    </row>
    <row r="36" spans="1:16" ht="20.25" x14ac:dyDescent="0.3">
      <c r="A36" s="117" t="s">
        <v>31</v>
      </c>
      <c r="B36" s="118"/>
      <c r="C36" s="118" t="s">
        <v>72</v>
      </c>
      <c r="D36" s="119" t="s">
        <v>72</v>
      </c>
      <c r="E36" s="121">
        <f>SUM('Table 6" 2016 jan'!E36,'Table 6" 2016 feb'!E36,'Table 6" 2016 mar'!E36)</f>
        <v>2</v>
      </c>
      <c r="F36" s="121">
        <f>SUM('Table 6" 2016 jan'!F36,'Table 6" 2016 feb'!F36,'Table 6" 2016 mar'!F36)</f>
        <v>2</v>
      </c>
      <c r="G36" s="121">
        <f>SUM('Table 6" 2016 jan'!G36,'Table 6" 2016 feb'!G36,'Table 6" 2016 mar'!G36)</f>
        <v>1</v>
      </c>
      <c r="H36" s="121">
        <f>SUM('Table 6" 2016 jan'!H36,'Table 6" 2016 feb'!H36,'Table 6" 2016 mar'!H36)</f>
        <v>0</v>
      </c>
      <c r="I36" s="121">
        <f>SUM('Table 6" 2016 jan'!I36,'Table 6" 2016 feb'!I36,'Table 6" 2016 mar'!I36)</f>
        <v>0</v>
      </c>
      <c r="J36" s="121">
        <f>SUM('Table 6" 2016 jan'!J36,'Table 6" 2016 feb'!J36,'Table 6" 2016 mar'!J36)</f>
        <v>0</v>
      </c>
      <c r="K36" s="121">
        <f>SUM('Table 6" 2016 jan'!K36,'Table 6" 2016 feb'!K36,'Table 6" 2016 mar'!K36)</f>
        <v>0</v>
      </c>
      <c r="L36" s="121">
        <f>SUM('Table 6" 2016 jan'!L36,'Table 6" 2016 feb'!L36,'Table 6" 2016 mar'!L36)</f>
        <v>0</v>
      </c>
      <c r="M36" s="121">
        <f>SUM('Table 6" 2016 jan'!M36,'Table 6" 2016 feb'!M36,'Table 6" 2016 mar'!M36)</f>
        <v>3</v>
      </c>
      <c r="N36" s="121">
        <f>SUM('Table 6" 2016 jan'!N36,'Table 6" 2016 feb'!N36,'Table 6" 2016 mar'!N36)</f>
        <v>1</v>
      </c>
      <c r="O36" s="122">
        <f>SUM(E36,G36,I36,K36,M36)</f>
        <v>6</v>
      </c>
      <c r="P36" s="123">
        <f>SUM(F36,H36,J36,L36,N36)</f>
        <v>3</v>
      </c>
    </row>
    <row r="37" spans="1:16" ht="20.25" x14ac:dyDescent="0.3">
      <c r="A37" s="392"/>
      <c r="B37" s="393"/>
      <c r="C37" s="393"/>
      <c r="D37" s="394"/>
      <c r="E37" s="124"/>
      <c r="F37" s="121"/>
      <c r="G37" s="121"/>
      <c r="H37" s="121"/>
      <c r="I37" s="121"/>
      <c r="J37" s="121"/>
      <c r="K37" s="121"/>
      <c r="L37" s="121"/>
      <c r="M37" s="121"/>
      <c r="N37" s="121"/>
      <c r="O37" s="122"/>
      <c r="P37" s="123"/>
    </row>
    <row r="38" spans="1:16" ht="20.25" x14ac:dyDescent="0.3">
      <c r="A38" s="125" t="s">
        <v>50</v>
      </c>
      <c r="B38" s="126"/>
      <c r="C38" s="126"/>
      <c r="D38" s="119" t="s">
        <v>72</v>
      </c>
      <c r="E38" s="121">
        <f>SUM('Table 6" 2016 jan'!E38,'Table 6" 2016 feb'!E38,'Table 6" 2016 mar'!E38)</f>
        <v>1</v>
      </c>
      <c r="F38" s="121">
        <f>SUM('Table 6" 2016 jan'!F38,'Table 6" 2016 feb'!F38,'Table 6" 2016 mar'!F38)</f>
        <v>0</v>
      </c>
      <c r="G38" s="121">
        <f>SUM('Table 6" 2016 jan'!G38,'Table 6" 2016 feb'!G38,'Table 6" 2016 mar'!G38)</f>
        <v>0</v>
      </c>
      <c r="H38" s="121">
        <f>SUM('Table 6" 2016 jan'!H38,'Table 6" 2016 feb'!H38,'Table 6" 2016 mar'!H38)</f>
        <v>0</v>
      </c>
      <c r="I38" s="121">
        <f>SUM('Table 6" 2016 jan'!I38,'Table 6" 2016 feb'!I38,'Table 6" 2016 mar'!I38)</f>
        <v>0</v>
      </c>
      <c r="J38" s="121">
        <f>SUM('Table 6" 2016 jan'!J38,'Table 6" 2016 feb'!J38,'Table 6" 2016 mar'!J38)</f>
        <v>0</v>
      </c>
      <c r="K38" s="121">
        <f>SUM('Table 6" 2016 jan'!K38,'Table 6" 2016 feb'!K38,'Table 6" 2016 mar'!K38)</f>
        <v>0</v>
      </c>
      <c r="L38" s="121">
        <f>SUM('Table 6" 2016 jan'!L38,'Table 6" 2016 feb'!L38,'Table 6" 2016 mar'!L38)</f>
        <v>0</v>
      </c>
      <c r="M38" s="121">
        <f>SUM('Table 6" 2016 jan'!M38,'Table 6" 2016 feb'!M38,'Table 6" 2016 mar'!M38)</f>
        <v>1</v>
      </c>
      <c r="N38" s="121">
        <f>SUM('Table 6" 2016 jan'!N38,'Table 6" 2016 feb'!N38,'Table 6" 2016 mar'!N38)</f>
        <v>0</v>
      </c>
      <c r="O38" s="122">
        <f>SUM(E38,G38,I38,K38,M38)</f>
        <v>2</v>
      </c>
      <c r="P38" s="123">
        <f>SUM(F38,H38,J38,L38,N38)</f>
        <v>0</v>
      </c>
    </row>
    <row r="39" spans="1:16" ht="20.25" x14ac:dyDescent="0.3">
      <c r="A39" s="392"/>
      <c r="B39" s="393"/>
      <c r="C39" s="393"/>
      <c r="D39" s="394"/>
      <c r="E39" s="124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3"/>
    </row>
    <row r="40" spans="1:16" ht="20.25" x14ac:dyDescent="0.3">
      <c r="A40" s="127" t="s">
        <v>6</v>
      </c>
      <c r="B40" s="128"/>
      <c r="C40" s="129" t="s">
        <v>72</v>
      </c>
      <c r="D40" s="130" t="s">
        <v>72</v>
      </c>
      <c r="E40" s="131">
        <f>SUM(E10:E38)</f>
        <v>8</v>
      </c>
      <c r="F40" s="132">
        <f t="shared" ref="F40:N40" si="0">SUM(F10:F38)</f>
        <v>3</v>
      </c>
      <c r="G40" s="132">
        <f>SUM(G10:G38)</f>
        <v>13</v>
      </c>
      <c r="H40" s="132">
        <f t="shared" si="0"/>
        <v>2</v>
      </c>
      <c r="I40" s="132">
        <f>SUM(I10:I38)</f>
        <v>0</v>
      </c>
      <c r="J40" s="132">
        <f t="shared" si="0"/>
        <v>0</v>
      </c>
      <c r="K40" s="132">
        <f>SUM(K10:K38)</f>
        <v>1</v>
      </c>
      <c r="L40" s="132">
        <f t="shared" si="0"/>
        <v>0</v>
      </c>
      <c r="M40" s="132">
        <f>SUM(M10:M38)</f>
        <v>8</v>
      </c>
      <c r="N40" s="132">
        <f t="shared" si="0"/>
        <v>5</v>
      </c>
      <c r="O40" s="133">
        <f>SUM(O10,O12,O14,O16,O18,O20,O22,O24,O26,O28,O30,O32,O34,O36,O38)</f>
        <v>30</v>
      </c>
      <c r="P40" s="134">
        <f>SUM(P10,P12,P14,P16,P18,P20,P22,P24,P26,P28,P30,P32,P34,P36,P38)</f>
        <v>10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N25" sqref="N25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1" t="s">
        <v>134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</row>
    <row r="2" spans="1:16" ht="25.5" customHeight="1" x14ac:dyDescent="0.35">
      <c r="A2" s="381" t="s">
        <v>20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</row>
    <row r="3" spans="1:16" ht="22.5" customHeight="1" x14ac:dyDescent="0.35">
      <c r="A3" s="382">
        <v>42370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</row>
    <row r="5" spans="1:16" ht="19.5" customHeight="1" x14ac:dyDescent="0.2">
      <c r="A5" s="383" t="s">
        <v>78</v>
      </c>
      <c r="B5" s="384"/>
      <c r="C5" s="384"/>
      <c r="D5" s="385"/>
      <c r="E5" s="383" t="s">
        <v>79</v>
      </c>
      <c r="F5" s="385"/>
      <c r="G5" s="383" t="s">
        <v>80</v>
      </c>
      <c r="H5" s="385"/>
      <c r="I5" s="383" t="s">
        <v>81</v>
      </c>
      <c r="J5" s="385"/>
      <c r="K5" s="383" t="s">
        <v>82</v>
      </c>
      <c r="L5" s="385"/>
      <c r="M5" s="383" t="s">
        <v>83</v>
      </c>
      <c r="N5" s="385"/>
      <c r="O5" s="383" t="s">
        <v>132</v>
      </c>
      <c r="P5" s="385"/>
    </row>
    <row r="6" spans="1:16" ht="21.75" customHeight="1" x14ac:dyDescent="0.2">
      <c r="A6" s="386"/>
      <c r="B6" s="387"/>
      <c r="C6" s="387"/>
      <c r="D6" s="388"/>
      <c r="E6" s="389"/>
      <c r="F6" s="391"/>
      <c r="G6" s="389"/>
      <c r="H6" s="391"/>
      <c r="I6" s="389"/>
      <c r="J6" s="391"/>
      <c r="K6" s="389"/>
      <c r="L6" s="391"/>
      <c r="M6" s="389"/>
      <c r="N6" s="391"/>
      <c r="O6" s="389"/>
      <c r="P6" s="391"/>
    </row>
    <row r="7" spans="1:16" ht="20.25" x14ac:dyDescent="0.2">
      <c r="A7" s="389"/>
      <c r="B7" s="390"/>
      <c r="C7" s="390"/>
      <c r="D7" s="391"/>
      <c r="E7" s="108" t="s">
        <v>84</v>
      </c>
      <c r="F7" s="109" t="s">
        <v>85</v>
      </c>
      <c r="G7" s="109" t="s">
        <v>84</v>
      </c>
      <c r="H7" s="110" t="s">
        <v>85</v>
      </c>
      <c r="I7" s="110" t="s">
        <v>84</v>
      </c>
      <c r="J7" s="110" t="s">
        <v>85</v>
      </c>
      <c r="K7" s="110" t="s">
        <v>84</v>
      </c>
      <c r="L7" s="110" t="s">
        <v>85</v>
      </c>
      <c r="M7" s="110" t="s">
        <v>84</v>
      </c>
      <c r="N7" s="110" t="s">
        <v>85</v>
      </c>
      <c r="O7" s="108" t="s">
        <v>84</v>
      </c>
      <c r="P7" s="111" t="s">
        <v>85</v>
      </c>
    </row>
    <row r="8" spans="1:16" ht="20.25" x14ac:dyDescent="0.3">
      <c r="A8" s="392"/>
      <c r="B8" s="393"/>
      <c r="C8" s="393"/>
      <c r="D8" s="394"/>
      <c r="E8" s="112" t="s">
        <v>9</v>
      </c>
      <c r="F8" s="113" t="s">
        <v>10</v>
      </c>
      <c r="G8" s="113" t="s">
        <v>11</v>
      </c>
      <c r="H8" s="113" t="s">
        <v>12</v>
      </c>
      <c r="I8" s="113" t="s">
        <v>13</v>
      </c>
      <c r="J8" s="113" t="s">
        <v>14</v>
      </c>
      <c r="K8" s="113" t="s">
        <v>15</v>
      </c>
      <c r="L8" s="113" t="s">
        <v>16</v>
      </c>
      <c r="M8" s="113" t="s">
        <v>55</v>
      </c>
      <c r="N8" s="113" t="s">
        <v>56</v>
      </c>
      <c r="O8" s="113" t="s">
        <v>57</v>
      </c>
      <c r="P8" s="114" t="s">
        <v>58</v>
      </c>
    </row>
    <row r="9" spans="1:16" ht="20.25" x14ac:dyDescent="0.3">
      <c r="A9" s="392"/>
      <c r="B9" s="393"/>
      <c r="C9" s="393"/>
      <c r="D9" s="394"/>
      <c r="E9" s="112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</row>
    <row r="10" spans="1:16" ht="20.25" x14ac:dyDescent="0.3">
      <c r="A10" s="117" t="s">
        <v>64</v>
      </c>
      <c r="B10" s="118"/>
      <c r="C10" s="118" t="s">
        <v>72</v>
      </c>
      <c r="D10" s="119" t="s">
        <v>72</v>
      </c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2">
        <f>SUM(E10,G10,I10,K10,M10)</f>
        <v>0</v>
      </c>
      <c r="P10" s="123">
        <f>SUM(F10,H10,J10,L10,N10)</f>
        <v>0</v>
      </c>
    </row>
    <row r="11" spans="1:16" ht="20.25" x14ac:dyDescent="0.3">
      <c r="A11" s="392"/>
      <c r="B11" s="393"/>
      <c r="C11" s="393"/>
      <c r="D11" s="394"/>
      <c r="E11" s="124"/>
      <c r="F11" s="121"/>
      <c r="G11" s="121"/>
      <c r="H11" s="121"/>
      <c r="I11" s="121"/>
      <c r="J11" s="121"/>
      <c r="K11" s="121"/>
      <c r="L11" s="121"/>
      <c r="M11" s="121"/>
      <c r="N11" s="121"/>
      <c r="O11" s="122"/>
      <c r="P11" s="123"/>
    </row>
    <row r="12" spans="1:16" ht="20.25" x14ac:dyDescent="0.3">
      <c r="A12" s="117" t="s">
        <v>63</v>
      </c>
      <c r="B12" s="118"/>
      <c r="C12" s="118" t="s">
        <v>72</v>
      </c>
      <c r="D12" s="119" t="s">
        <v>72</v>
      </c>
      <c r="E12" s="120"/>
      <c r="F12" s="121"/>
      <c r="G12" s="121"/>
      <c r="H12" s="121"/>
      <c r="I12" s="121"/>
      <c r="J12" s="121"/>
      <c r="K12" s="121"/>
      <c r="L12" s="121"/>
      <c r="M12" s="121"/>
      <c r="N12" s="121"/>
      <c r="O12" s="122">
        <f>SUM(E12:N12)</f>
        <v>0</v>
      </c>
      <c r="P12" s="123">
        <f>SUM(F12,H12,J12,L12,N12)</f>
        <v>0</v>
      </c>
    </row>
    <row r="13" spans="1:16" ht="20.25" x14ac:dyDescent="0.3">
      <c r="A13" s="392"/>
      <c r="B13" s="393"/>
      <c r="C13" s="393"/>
      <c r="D13" s="394"/>
      <c r="E13" s="124"/>
      <c r="F13" s="121"/>
      <c r="G13" s="121"/>
      <c r="H13" s="121"/>
      <c r="I13" s="121"/>
      <c r="J13" s="121"/>
      <c r="K13" s="121"/>
      <c r="L13" s="121"/>
      <c r="M13" s="121"/>
      <c r="N13" s="121"/>
      <c r="O13" s="122"/>
      <c r="P13" s="123"/>
    </row>
    <row r="14" spans="1:16" ht="20.25" x14ac:dyDescent="0.3">
      <c r="A14" s="117" t="s">
        <v>21</v>
      </c>
      <c r="B14" s="118"/>
      <c r="C14" s="118" t="s">
        <v>72</v>
      </c>
      <c r="D14" s="119" t="s">
        <v>72</v>
      </c>
      <c r="E14" s="120"/>
      <c r="F14" s="121"/>
      <c r="G14" s="121"/>
      <c r="H14" s="121"/>
      <c r="I14" s="121"/>
      <c r="J14" s="121"/>
      <c r="K14" s="121"/>
      <c r="L14" s="121"/>
      <c r="M14" s="121"/>
      <c r="N14" s="121"/>
      <c r="O14" s="122">
        <f>SUM(E14,G14,I14,K14,M14)</f>
        <v>0</v>
      </c>
      <c r="P14" s="123">
        <f>SUM(F14,H14,J14,L14,N14)</f>
        <v>0</v>
      </c>
    </row>
    <row r="15" spans="1:16" ht="20.25" x14ac:dyDescent="0.3">
      <c r="A15" s="392"/>
      <c r="B15" s="393"/>
      <c r="C15" s="393"/>
      <c r="D15" s="394"/>
      <c r="E15" s="124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23"/>
    </row>
    <row r="16" spans="1:16" ht="20.25" x14ac:dyDescent="0.3">
      <c r="A16" s="117" t="s">
        <v>22</v>
      </c>
      <c r="B16" s="118"/>
      <c r="C16" s="118" t="s">
        <v>72</v>
      </c>
      <c r="D16" s="119" t="s">
        <v>72</v>
      </c>
      <c r="E16" s="120">
        <v>0</v>
      </c>
      <c r="F16" s="121"/>
      <c r="G16" s="121">
        <v>0</v>
      </c>
      <c r="H16" s="121"/>
      <c r="I16" s="121"/>
      <c r="J16" s="121"/>
      <c r="K16" s="121"/>
      <c r="L16" s="121"/>
      <c r="M16" s="121">
        <v>1</v>
      </c>
      <c r="N16" s="121"/>
      <c r="O16" s="122">
        <f>SUM(E16,G16,I16,K16,M16)</f>
        <v>1</v>
      </c>
      <c r="P16" s="123">
        <f>SUM(F16,H16,J16,L16,N16)</f>
        <v>0</v>
      </c>
    </row>
    <row r="17" spans="1:16" ht="20.25" x14ac:dyDescent="0.3">
      <c r="A17" s="392"/>
      <c r="B17" s="393"/>
      <c r="C17" s="393"/>
      <c r="D17" s="394"/>
      <c r="E17" s="124"/>
      <c r="F17" s="121"/>
      <c r="G17" s="121"/>
      <c r="H17" s="121"/>
      <c r="I17" s="121"/>
      <c r="J17" s="121"/>
      <c r="K17" s="121"/>
      <c r="L17" s="121"/>
      <c r="M17" s="121"/>
      <c r="N17" s="121"/>
      <c r="O17" s="122"/>
      <c r="P17" s="123"/>
    </row>
    <row r="18" spans="1:16" ht="20.25" x14ac:dyDescent="0.3">
      <c r="A18" s="117" t="s">
        <v>23</v>
      </c>
      <c r="B18" s="118"/>
      <c r="C18" s="118" t="s">
        <v>72</v>
      </c>
      <c r="D18" s="119" t="s">
        <v>72</v>
      </c>
      <c r="E18" s="120"/>
      <c r="F18" s="121"/>
      <c r="G18" s="121"/>
      <c r="H18" s="121"/>
      <c r="I18" s="121"/>
      <c r="J18" s="121"/>
      <c r="K18" s="121">
        <v>1</v>
      </c>
      <c r="L18" s="121"/>
      <c r="M18" s="121"/>
      <c r="N18" s="121"/>
      <c r="O18" s="122">
        <f>SUM(E18,G18,I18,K18,M18)</f>
        <v>1</v>
      </c>
      <c r="P18" s="123">
        <f>SUM(F18,H18,J18,L18,N18)</f>
        <v>0</v>
      </c>
    </row>
    <row r="19" spans="1:16" ht="20.25" x14ac:dyDescent="0.3">
      <c r="A19" s="392"/>
      <c r="B19" s="393"/>
      <c r="C19" s="393"/>
      <c r="D19" s="394"/>
      <c r="E19" s="124"/>
      <c r="F19" s="121"/>
      <c r="G19" s="121"/>
      <c r="H19" s="121"/>
      <c r="I19" s="121"/>
      <c r="J19" s="121"/>
      <c r="K19" s="121"/>
      <c r="L19" s="121"/>
      <c r="M19" s="121"/>
      <c r="N19" s="121"/>
      <c r="O19" s="122"/>
      <c r="P19" s="123"/>
    </row>
    <row r="20" spans="1:16" ht="20.25" x14ac:dyDescent="0.3">
      <c r="A20" s="117" t="s">
        <v>24</v>
      </c>
      <c r="B20" s="118"/>
      <c r="C20" s="118" t="s">
        <v>72</v>
      </c>
      <c r="D20" s="119" t="s">
        <v>72</v>
      </c>
      <c r="E20" s="120"/>
      <c r="F20" s="121"/>
      <c r="G20" s="121">
        <v>1</v>
      </c>
      <c r="H20" s="121">
        <v>1</v>
      </c>
      <c r="I20" s="121"/>
      <c r="J20" s="121"/>
      <c r="K20" s="121"/>
      <c r="L20" s="121"/>
      <c r="M20" s="121">
        <v>1</v>
      </c>
      <c r="N20" s="121"/>
      <c r="O20" s="122">
        <f>SUM(E20,G20,I20,K20,M20)</f>
        <v>2</v>
      </c>
      <c r="P20" s="123">
        <f>SUM(F20,H20,J20,L20,N20)</f>
        <v>1</v>
      </c>
    </row>
    <row r="21" spans="1:16" ht="20.25" x14ac:dyDescent="0.3">
      <c r="A21" s="392"/>
      <c r="B21" s="393"/>
      <c r="C21" s="393"/>
      <c r="D21" s="394"/>
      <c r="E21" s="124"/>
      <c r="F21" s="121"/>
      <c r="G21" s="121"/>
      <c r="H21" s="121"/>
      <c r="I21" s="121"/>
      <c r="J21" s="121"/>
      <c r="K21" s="121"/>
      <c r="L21" s="121"/>
      <c r="M21" s="121"/>
      <c r="N21" s="121"/>
      <c r="O21" s="122"/>
      <c r="P21" s="123"/>
    </row>
    <row r="22" spans="1:16" ht="20.25" x14ac:dyDescent="0.3">
      <c r="A22" s="117" t="s">
        <v>25</v>
      </c>
      <c r="B22" s="118"/>
      <c r="C22" s="118" t="s">
        <v>72</v>
      </c>
      <c r="D22" s="119" t="s">
        <v>72</v>
      </c>
      <c r="E22" s="120">
        <v>1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2">
        <f>SUM(E22,G22,I22,K22,M22)</f>
        <v>1</v>
      </c>
      <c r="P22" s="123">
        <f>SUM(F22,H22,J22,L22,N22)</f>
        <v>0</v>
      </c>
    </row>
    <row r="23" spans="1:16" ht="20.25" x14ac:dyDescent="0.3">
      <c r="A23" s="392"/>
      <c r="B23" s="393"/>
      <c r="C23" s="393"/>
      <c r="D23" s="394"/>
      <c r="E23" s="124"/>
      <c r="F23" s="121"/>
      <c r="G23" s="121"/>
      <c r="H23" s="121"/>
      <c r="I23" s="121"/>
      <c r="J23" s="121"/>
      <c r="K23" s="121"/>
      <c r="L23" s="121"/>
      <c r="M23" s="121"/>
      <c r="N23" s="121"/>
      <c r="O23" s="122"/>
      <c r="P23" s="123"/>
    </row>
    <row r="24" spans="1:16" ht="20.25" x14ac:dyDescent="0.3">
      <c r="A24" s="117" t="s">
        <v>26</v>
      </c>
      <c r="B24" s="118"/>
      <c r="C24" s="118" t="s">
        <v>72</v>
      </c>
      <c r="D24" s="119" t="s">
        <v>72</v>
      </c>
      <c r="E24" s="120"/>
      <c r="F24" s="121"/>
      <c r="G24" s="121">
        <v>1</v>
      </c>
      <c r="H24" s="121"/>
      <c r="I24" s="121"/>
      <c r="J24" s="121"/>
      <c r="K24" s="121">
        <v>0</v>
      </c>
      <c r="L24" s="121"/>
      <c r="M24" s="121"/>
      <c r="N24" s="121"/>
      <c r="O24" s="122">
        <f>SUM(E24,G24,I24,K24,M24)</f>
        <v>1</v>
      </c>
      <c r="P24" s="123">
        <f>SUM(F24,H24,J24,L24,N24)</f>
        <v>0</v>
      </c>
    </row>
    <row r="25" spans="1:16" ht="20.25" x14ac:dyDescent="0.3">
      <c r="A25" s="392"/>
      <c r="B25" s="393"/>
      <c r="C25" s="393"/>
      <c r="D25" s="394"/>
      <c r="E25" s="124"/>
      <c r="F25" s="121"/>
      <c r="G25" s="121"/>
      <c r="H25" s="121"/>
      <c r="I25" s="121"/>
      <c r="J25" s="121"/>
      <c r="K25" s="121"/>
      <c r="L25" s="121"/>
      <c r="M25" s="121"/>
      <c r="N25" s="121"/>
      <c r="O25" s="122"/>
      <c r="P25" s="123"/>
    </row>
    <row r="26" spans="1:16" ht="20.25" x14ac:dyDescent="0.3">
      <c r="A26" s="117" t="s">
        <v>27</v>
      </c>
      <c r="B26" s="118"/>
      <c r="C26" s="118" t="s">
        <v>72</v>
      </c>
      <c r="D26" s="119" t="s">
        <v>72</v>
      </c>
      <c r="E26" s="120"/>
      <c r="F26" s="121"/>
      <c r="G26" s="121"/>
      <c r="H26" s="121"/>
      <c r="I26" s="121"/>
      <c r="J26" s="121"/>
      <c r="K26" s="121"/>
      <c r="L26" s="121"/>
      <c r="M26" s="121"/>
      <c r="N26" s="121">
        <v>1</v>
      </c>
      <c r="O26" s="122">
        <f>SUM(E26,G26,I26,K26,M26)</f>
        <v>0</v>
      </c>
      <c r="P26" s="123">
        <f>SUM(F26,H26,J26,L26,N26)</f>
        <v>1</v>
      </c>
    </row>
    <row r="27" spans="1:16" ht="20.25" x14ac:dyDescent="0.3">
      <c r="A27" s="392"/>
      <c r="B27" s="393"/>
      <c r="C27" s="393"/>
      <c r="D27" s="394"/>
      <c r="E27" s="124"/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123"/>
    </row>
    <row r="28" spans="1:16" ht="20.25" x14ac:dyDescent="0.3">
      <c r="A28" s="117" t="s">
        <v>28</v>
      </c>
      <c r="B28" s="118"/>
      <c r="C28" s="118" t="s">
        <v>72</v>
      </c>
      <c r="D28" s="119" t="s">
        <v>72</v>
      </c>
      <c r="E28" s="120">
        <v>1</v>
      </c>
      <c r="F28" s="121">
        <v>0</v>
      </c>
      <c r="G28" s="121">
        <v>1</v>
      </c>
      <c r="H28" s="121"/>
      <c r="I28" s="121"/>
      <c r="J28" s="121"/>
      <c r="K28" s="121"/>
      <c r="L28" s="121"/>
      <c r="M28" s="121"/>
      <c r="N28" s="121">
        <v>1</v>
      </c>
      <c r="O28" s="122">
        <f>SUM(E28,G28,I28,K28,M28)</f>
        <v>2</v>
      </c>
      <c r="P28" s="123">
        <f>SUM(F28,H28,J28,L28,N28)</f>
        <v>1</v>
      </c>
    </row>
    <row r="29" spans="1:16" ht="20.25" x14ac:dyDescent="0.3">
      <c r="A29" s="392"/>
      <c r="B29" s="393"/>
      <c r="C29" s="393"/>
      <c r="D29" s="394"/>
      <c r="E29" s="124"/>
      <c r="F29" s="121"/>
      <c r="G29" s="121"/>
      <c r="H29" s="121"/>
      <c r="I29" s="121"/>
      <c r="J29" s="121"/>
      <c r="K29" s="121"/>
      <c r="L29" s="121"/>
      <c r="M29" s="121"/>
      <c r="N29" s="121"/>
      <c r="O29" s="122"/>
      <c r="P29" s="123"/>
    </row>
    <row r="30" spans="1:16" ht="20.25" x14ac:dyDescent="0.3">
      <c r="A30" s="117" t="s">
        <v>29</v>
      </c>
      <c r="B30" s="118"/>
      <c r="C30" s="118" t="s">
        <v>72</v>
      </c>
      <c r="D30" s="119" t="s">
        <v>72</v>
      </c>
      <c r="E30" s="120"/>
      <c r="F30" s="121"/>
      <c r="G30" s="121">
        <v>1</v>
      </c>
      <c r="H30" s="121"/>
      <c r="I30" s="121"/>
      <c r="J30" s="121"/>
      <c r="K30" s="121"/>
      <c r="L30" s="121"/>
      <c r="M30" s="121"/>
      <c r="N30" s="121"/>
      <c r="O30" s="122">
        <f>SUM(E30,G30,I30,K30,M30)</f>
        <v>1</v>
      </c>
      <c r="P30" s="123">
        <f>SUM(F30,H30,J30,L30,N30)</f>
        <v>0</v>
      </c>
    </row>
    <row r="31" spans="1:16" ht="20.25" x14ac:dyDescent="0.3">
      <c r="A31" s="392"/>
      <c r="B31" s="393"/>
      <c r="C31" s="393"/>
      <c r="D31" s="394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2"/>
      <c r="P31" s="123"/>
    </row>
    <row r="32" spans="1:16" ht="20.25" x14ac:dyDescent="0.3">
      <c r="A32" s="117" t="s">
        <v>109</v>
      </c>
      <c r="B32" s="118"/>
      <c r="C32" s="118" t="s">
        <v>72</v>
      </c>
      <c r="D32" s="119" t="s">
        <v>72</v>
      </c>
      <c r="E32" s="120">
        <v>0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2">
        <f>SUM(E32,G32,I32,K32,M32)</f>
        <v>0</v>
      </c>
      <c r="P32" s="123">
        <f>SUM(F32,H32,J32,L32,N32)</f>
        <v>0</v>
      </c>
    </row>
    <row r="33" spans="1:16" ht="20.25" x14ac:dyDescent="0.3">
      <c r="A33" s="392"/>
      <c r="B33" s="393"/>
      <c r="C33" s="393"/>
      <c r="D33" s="394"/>
      <c r="E33" s="124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23"/>
    </row>
    <row r="34" spans="1:16" ht="20.25" x14ac:dyDescent="0.3">
      <c r="A34" s="117" t="s">
        <v>30</v>
      </c>
      <c r="B34" s="118"/>
      <c r="C34" s="118" t="s">
        <v>72</v>
      </c>
      <c r="D34" s="119" t="s">
        <v>72</v>
      </c>
      <c r="E34" s="120"/>
      <c r="F34" s="121"/>
      <c r="G34" s="121">
        <v>1</v>
      </c>
      <c r="H34" s="121"/>
      <c r="I34" s="121"/>
      <c r="J34" s="121"/>
      <c r="K34" s="121"/>
      <c r="L34" s="121"/>
      <c r="M34" s="121"/>
      <c r="N34" s="121"/>
      <c r="O34" s="122">
        <f>SUM(E34,G34,I34,K34,M34)</f>
        <v>1</v>
      </c>
      <c r="P34" s="123">
        <f>SUM(F34,H34,J34,L34,N34)</f>
        <v>0</v>
      </c>
    </row>
    <row r="35" spans="1:16" ht="20.25" x14ac:dyDescent="0.3">
      <c r="A35" s="392"/>
      <c r="B35" s="393"/>
      <c r="C35" s="393"/>
      <c r="D35" s="394"/>
      <c r="E35" s="124"/>
      <c r="F35" s="121"/>
      <c r="G35" s="121"/>
      <c r="H35" s="121"/>
      <c r="I35" s="121"/>
      <c r="J35" s="121"/>
      <c r="K35" s="121"/>
      <c r="L35" s="121"/>
      <c r="M35" s="121"/>
      <c r="N35" s="121"/>
      <c r="O35" s="122"/>
      <c r="P35" s="123"/>
    </row>
    <row r="36" spans="1:16" ht="20.25" x14ac:dyDescent="0.3">
      <c r="A36" s="117" t="s">
        <v>31</v>
      </c>
      <c r="B36" s="118"/>
      <c r="C36" s="118" t="s">
        <v>72</v>
      </c>
      <c r="D36" s="119" t="s">
        <v>72</v>
      </c>
      <c r="E36" s="120">
        <v>1</v>
      </c>
      <c r="F36" s="121">
        <v>2</v>
      </c>
      <c r="G36" s="121">
        <v>1</v>
      </c>
      <c r="H36" s="121"/>
      <c r="I36" s="121"/>
      <c r="J36" s="121"/>
      <c r="K36" s="121"/>
      <c r="L36" s="121"/>
      <c r="M36" s="121">
        <v>2</v>
      </c>
      <c r="N36" s="121">
        <v>1</v>
      </c>
      <c r="O36" s="122">
        <f>SUM(E36,G36,I36,K36,M36)</f>
        <v>4</v>
      </c>
      <c r="P36" s="123">
        <f>SUM(F36,H36,J36,L36,N36)</f>
        <v>3</v>
      </c>
    </row>
    <row r="37" spans="1:16" ht="20.25" x14ac:dyDescent="0.3">
      <c r="A37" s="392"/>
      <c r="B37" s="393"/>
      <c r="C37" s="393"/>
      <c r="D37" s="394"/>
      <c r="E37" s="124"/>
      <c r="F37" s="121"/>
      <c r="G37" s="121"/>
      <c r="H37" s="121"/>
      <c r="I37" s="121"/>
      <c r="J37" s="121"/>
      <c r="K37" s="121"/>
      <c r="L37" s="121"/>
      <c r="M37" s="121"/>
      <c r="N37" s="121"/>
      <c r="O37" s="122"/>
      <c r="P37" s="123"/>
    </row>
    <row r="38" spans="1:16" ht="20.25" x14ac:dyDescent="0.3">
      <c r="A38" s="125" t="s">
        <v>50</v>
      </c>
      <c r="B38" s="126"/>
      <c r="C38" s="126"/>
      <c r="D38" s="119" t="s">
        <v>72</v>
      </c>
      <c r="E38" s="120"/>
      <c r="F38" s="121"/>
      <c r="G38" s="121"/>
      <c r="H38" s="121"/>
      <c r="I38" s="121"/>
      <c r="J38" s="121"/>
      <c r="K38" s="121"/>
      <c r="L38" s="121"/>
      <c r="M38" s="121">
        <v>1</v>
      </c>
      <c r="N38" s="121"/>
      <c r="O38" s="122">
        <f>SUM(E38,G38,I38,K38,M38)</f>
        <v>1</v>
      </c>
      <c r="P38" s="123">
        <f>SUM(F38,H38,J38,L38,N38)</f>
        <v>0</v>
      </c>
    </row>
    <row r="39" spans="1:16" ht="20.25" x14ac:dyDescent="0.3">
      <c r="A39" s="392"/>
      <c r="B39" s="393"/>
      <c r="C39" s="393"/>
      <c r="D39" s="394"/>
      <c r="E39" s="124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3"/>
    </row>
    <row r="40" spans="1:16" ht="20.25" x14ac:dyDescent="0.3">
      <c r="A40" s="127" t="s">
        <v>6</v>
      </c>
      <c r="B40" s="128"/>
      <c r="C40" s="129" t="s">
        <v>72</v>
      </c>
      <c r="D40" s="130" t="s">
        <v>72</v>
      </c>
      <c r="E40" s="131">
        <f>SUM(E10:E38)</f>
        <v>3</v>
      </c>
      <c r="F40" s="132">
        <f t="shared" ref="F40:N40" si="0">SUM(F10:F38)</f>
        <v>2</v>
      </c>
      <c r="G40" s="132">
        <f>SUM(G10:G38)</f>
        <v>6</v>
      </c>
      <c r="H40" s="132">
        <f t="shared" si="0"/>
        <v>1</v>
      </c>
      <c r="I40" s="132">
        <f>SUM(I10:I38)</f>
        <v>0</v>
      </c>
      <c r="J40" s="132">
        <f t="shared" si="0"/>
        <v>0</v>
      </c>
      <c r="K40" s="132">
        <f>SUM(K10:K38)</f>
        <v>1</v>
      </c>
      <c r="L40" s="132">
        <f t="shared" si="0"/>
        <v>0</v>
      </c>
      <c r="M40" s="132">
        <f>SUM(M10:M38)</f>
        <v>5</v>
      </c>
      <c r="N40" s="132">
        <f t="shared" si="0"/>
        <v>3</v>
      </c>
      <c r="O40" s="133">
        <f>SUM(O10,O12,O14,O16,O18,O20,O22,O24,O26,O28,O30,O32,O34,O36,O38)</f>
        <v>15</v>
      </c>
      <c r="P40" s="134">
        <f>SUM(P10,P12,P14,P16,P18,P20,P22,P24,P26,P28,P30,P32,P34,P36,P38)</f>
        <v>6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8" activePane="bottomLeft" state="frozen"/>
      <selection activeCell="N25" sqref="N25"/>
      <selection pane="bottomLeft" activeCell="N25" sqref="N25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1" t="s">
        <v>134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</row>
    <row r="2" spans="1:16" ht="25.5" customHeight="1" x14ac:dyDescent="0.35">
      <c r="A2" s="381" t="s">
        <v>20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</row>
    <row r="3" spans="1:16" ht="22.5" customHeight="1" x14ac:dyDescent="0.35">
      <c r="A3" s="382">
        <v>42401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</row>
    <row r="5" spans="1:16" ht="19.5" customHeight="1" x14ac:dyDescent="0.2">
      <c r="A5" s="383" t="s">
        <v>78</v>
      </c>
      <c r="B5" s="384"/>
      <c r="C5" s="384"/>
      <c r="D5" s="385"/>
      <c r="E5" s="383" t="s">
        <v>79</v>
      </c>
      <c r="F5" s="385"/>
      <c r="G5" s="383" t="s">
        <v>80</v>
      </c>
      <c r="H5" s="385"/>
      <c r="I5" s="383" t="s">
        <v>81</v>
      </c>
      <c r="J5" s="385"/>
      <c r="K5" s="383" t="s">
        <v>82</v>
      </c>
      <c r="L5" s="385"/>
      <c r="M5" s="383" t="s">
        <v>83</v>
      </c>
      <c r="N5" s="385"/>
      <c r="O5" s="383" t="s">
        <v>132</v>
      </c>
      <c r="P5" s="385"/>
    </row>
    <row r="6" spans="1:16" ht="21.75" customHeight="1" x14ac:dyDescent="0.2">
      <c r="A6" s="386"/>
      <c r="B6" s="387"/>
      <c r="C6" s="387"/>
      <c r="D6" s="388"/>
      <c r="E6" s="389"/>
      <c r="F6" s="391"/>
      <c r="G6" s="389"/>
      <c r="H6" s="391"/>
      <c r="I6" s="389"/>
      <c r="J6" s="391"/>
      <c r="K6" s="389"/>
      <c r="L6" s="391"/>
      <c r="M6" s="389"/>
      <c r="N6" s="391"/>
      <c r="O6" s="389"/>
      <c r="P6" s="391"/>
    </row>
    <row r="7" spans="1:16" ht="20.25" x14ac:dyDescent="0.2">
      <c r="A7" s="389"/>
      <c r="B7" s="390"/>
      <c r="C7" s="390"/>
      <c r="D7" s="391"/>
      <c r="E7" s="108" t="s">
        <v>84</v>
      </c>
      <c r="F7" s="109" t="s">
        <v>85</v>
      </c>
      <c r="G7" s="109" t="s">
        <v>84</v>
      </c>
      <c r="H7" s="110" t="s">
        <v>85</v>
      </c>
      <c r="I7" s="110" t="s">
        <v>84</v>
      </c>
      <c r="J7" s="110" t="s">
        <v>85</v>
      </c>
      <c r="K7" s="110" t="s">
        <v>84</v>
      </c>
      <c r="L7" s="110" t="s">
        <v>85</v>
      </c>
      <c r="M7" s="110" t="s">
        <v>84</v>
      </c>
      <c r="N7" s="110" t="s">
        <v>85</v>
      </c>
      <c r="O7" s="108" t="s">
        <v>84</v>
      </c>
      <c r="P7" s="111" t="s">
        <v>85</v>
      </c>
    </row>
    <row r="8" spans="1:16" ht="20.25" x14ac:dyDescent="0.3">
      <c r="A8" s="392"/>
      <c r="B8" s="393"/>
      <c r="C8" s="393"/>
      <c r="D8" s="394"/>
      <c r="E8" s="112" t="s">
        <v>9</v>
      </c>
      <c r="F8" s="113" t="s">
        <v>10</v>
      </c>
      <c r="G8" s="113" t="s">
        <v>11</v>
      </c>
      <c r="H8" s="113" t="s">
        <v>12</v>
      </c>
      <c r="I8" s="113" t="s">
        <v>13</v>
      </c>
      <c r="J8" s="113" t="s">
        <v>14</v>
      </c>
      <c r="K8" s="113" t="s">
        <v>15</v>
      </c>
      <c r="L8" s="113" t="s">
        <v>16</v>
      </c>
      <c r="M8" s="113" t="s">
        <v>55</v>
      </c>
      <c r="N8" s="113" t="s">
        <v>56</v>
      </c>
      <c r="O8" s="113" t="s">
        <v>57</v>
      </c>
      <c r="P8" s="114" t="s">
        <v>58</v>
      </c>
    </row>
    <row r="9" spans="1:16" ht="20.25" x14ac:dyDescent="0.3">
      <c r="A9" s="392"/>
      <c r="B9" s="393"/>
      <c r="C9" s="393"/>
      <c r="D9" s="394"/>
      <c r="E9" s="112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</row>
    <row r="10" spans="1:16" ht="20.25" x14ac:dyDescent="0.3">
      <c r="A10" s="117" t="s">
        <v>64</v>
      </c>
      <c r="B10" s="118"/>
      <c r="C10" s="118" t="s">
        <v>72</v>
      </c>
      <c r="D10" s="119" t="s">
        <v>72</v>
      </c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2">
        <f>SUM(E10,G10,I10,K10,M10)</f>
        <v>0</v>
      </c>
      <c r="P10" s="123">
        <f>SUM(F10,H10,J10,L10,N10)</f>
        <v>0</v>
      </c>
    </row>
    <row r="11" spans="1:16" ht="20.25" x14ac:dyDescent="0.3">
      <c r="A11" s="392"/>
      <c r="B11" s="393"/>
      <c r="C11" s="393"/>
      <c r="D11" s="394"/>
      <c r="E11" s="124"/>
      <c r="F11" s="121"/>
      <c r="G11" s="121"/>
      <c r="H11" s="121"/>
      <c r="I11" s="121"/>
      <c r="J11" s="121"/>
      <c r="K11" s="121"/>
      <c r="L11" s="121"/>
      <c r="M11" s="121"/>
      <c r="N11" s="121"/>
      <c r="O11" s="122"/>
      <c r="P11" s="123"/>
    </row>
    <row r="12" spans="1:16" ht="20.25" x14ac:dyDescent="0.3">
      <c r="A12" s="117" t="s">
        <v>63</v>
      </c>
      <c r="B12" s="118"/>
      <c r="C12" s="118" t="s">
        <v>72</v>
      </c>
      <c r="D12" s="119" t="s">
        <v>72</v>
      </c>
      <c r="E12" s="120"/>
      <c r="F12" s="121"/>
      <c r="G12" s="121"/>
      <c r="H12" s="121"/>
      <c r="I12" s="121"/>
      <c r="J12" s="121"/>
      <c r="K12" s="121"/>
      <c r="L12" s="121"/>
      <c r="M12" s="121"/>
      <c r="N12" s="121"/>
      <c r="O12" s="122">
        <f>SUM(E12:N12)</f>
        <v>0</v>
      </c>
      <c r="P12" s="123">
        <f>SUM(F12,H12,J12,L12,N12)</f>
        <v>0</v>
      </c>
    </row>
    <row r="13" spans="1:16" ht="20.25" x14ac:dyDescent="0.3">
      <c r="A13" s="392"/>
      <c r="B13" s="393"/>
      <c r="C13" s="393"/>
      <c r="D13" s="394"/>
      <c r="E13" s="124"/>
      <c r="F13" s="121"/>
      <c r="G13" s="121"/>
      <c r="H13" s="121"/>
      <c r="I13" s="121"/>
      <c r="J13" s="121"/>
      <c r="K13" s="121"/>
      <c r="L13" s="121"/>
      <c r="M13" s="121"/>
      <c r="N13" s="121"/>
      <c r="O13" s="122"/>
      <c r="P13" s="123"/>
    </row>
    <row r="14" spans="1:16" ht="20.25" x14ac:dyDescent="0.3">
      <c r="A14" s="117" t="s">
        <v>21</v>
      </c>
      <c r="B14" s="118"/>
      <c r="C14" s="118" t="s">
        <v>72</v>
      </c>
      <c r="D14" s="119" t="s">
        <v>72</v>
      </c>
      <c r="E14" s="120">
        <v>0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2">
        <f>SUM(E14,G14,I14,K14,M14)</f>
        <v>0</v>
      </c>
      <c r="P14" s="123">
        <f>SUM(F14,H14,J14,L14,N14)</f>
        <v>0</v>
      </c>
    </row>
    <row r="15" spans="1:16" ht="20.25" x14ac:dyDescent="0.3">
      <c r="A15" s="392"/>
      <c r="B15" s="393"/>
      <c r="C15" s="393"/>
      <c r="D15" s="394"/>
      <c r="E15" s="124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23"/>
    </row>
    <row r="16" spans="1:16" ht="20.25" x14ac:dyDescent="0.3">
      <c r="A16" s="117" t="s">
        <v>22</v>
      </c>
      <c r="B16" s="118"/>
      <c r="C16" s="118" t="s">
        <v>72</v>
      </c>
      <c r="D16" s="119" t="s">
        <v>72</v>
      </c>
      <c r="E16" s="120"/>
      <c r="F16" s="121"/>
      <c r="G16" s="121"/>
      <c r="H16" s="121"/>
      <c r="I16" s="121"/>
      <c r="J16" s="121"/>
      <c r="K16" s="121"/>
      <c r="L16" s="121"/>
      <c r="M16" s="121"/>
      <c r="N16" s="121"/>
      <c r="O16" s="122">
        <f>SUM(E16,G16,I16,K16,M16)</f>
        <v>0</v>
      </c>
      <c r="P16" s="123">
        <f>SUM(F16,H16,J16,L16,N16)</f>
        <v>0</v>
      </c>
    </row>
    <row r="17" spans="1:16" ht="20.25" x14ac:dyDescent="0.3">
      <c r="A17" s="392"/>
      <c r="B17" s="393"/>
      <c r="C17" s="393"/>
      <c r="D17" s="394"/>
      <c r="E17" s="286"/>
      <c r="F17" s="287"/>
      <c r="G17" s="287"/>
      <c r="H17" s="287"/>
      <c r="I17" s="287"/>
      <c r="J17" s="287"/>
      <c r="K17" s="287"/>
      <c r="L17" s="287"/>
      <c r="M17" s="287"/>
      <c r="N17" s="287"/>
      <c r="O17" s="122"/>
      <c r="P17" s="123"/>
    </row>
    <row r="18" spans="1:16" ht="20.25" x14ac:dyDescent="0.3">
      <c r="A18" s="117" t="s">
        <v>23</v>
      </c>
      <c r="B18" s="118"/>
      <c r="C18" s="118" t="s">
        <v>72</v>
      </c>
      <c r="D18" s="119" t="s">
        <v>72</v>
      </c>
      <c r="E18" s="120"/>
      <c r="F18" s="287"/>
      <c r="G18" s="287">
        <v>1</v>
      </c>
      <c r="H18" s="287"/>
      <c r="I18" s="287"/>
      <c r="J18" s="287"/>
      <c r="K18" s="287"/>
      <c r="L18" s="287"/>
      <c r="M18" s="287"/>
      <c r="N18" s="287"/>
      <c r="O18" s="122">
        <f>SUM(E18,G18,I18,K18,M18)</f>
        <v>1</v>
      </c>
      <c r="P18" s="123">
        <f>SUM(F18,H18,J18,L18,N18)</f>
        <v>0</v>
      </c>
    </row>
    <row r="19" spans="1:16" ht="20.25" x14ac:dyDescent="0.3">
      <c r="A19" s="392"/>
      <c r="B19" s="393"/>
      <c r="C19" s="393"/>
      <c r="D19" s="394"/>
      <c r="E19" s="286"/>
      <c r="F19" s="287"/>
      <c r="G19" s="287"/>
      <c r="H19" s="287"/>
      <c r="I19" s="287"/>
      <c r="J19" s="287"/>
      <c r="K19" s="287"/>
      <c r="L19" s="287"/>
      <c r="M19" s="287"/>
      <c r="N19" s="287"/>
      <c r="O19" s="122"/>
      <c r="P19" s="123"/>
    </row>
    <row r="20" spans="1:16" ht="20.25" x14ac:dyDescent="0.3">
      <c r="A20" s="117" t="s">
        <v>24</v>
      </c>
      <c r="B20" s="118"/>
      <c r="C20" s="118" t="s">
        <v>72</v>
      </c>
      <c r="D20" s="119" t="s">
        <v>72</v>
      </c>
      <c r="E20" s="120"/>
      <c r="F20" s="287"/>
      <c r="G20" s="287">
        <v>3</v>
      </c>
      <c r="H20" s="287"/>
      <c r="I20" s="287"/>
      <c r="J20" s="287"/>
      <c r="K20" s="287"/>
      <c r="L20" s="287"/>
      <c r="M20" s="287"/>
      <c r="N20" s="287"/>
      <c r="O20" s="122">
        <f>SUM(E20,G20,I20,K20,M20)</f>
        <v>3</v>
      </c>
      <c r="P20" s="123">
        <f>SUM(F20,H20,J20,L20,N20)</f>
        <v>0</v>
      </c>
    </row>
    <row r="21" spans="1:16" ht="20.25" x14ac:dyDescent="0.3">
      <c r="A21" s="392"/>
      <c r="B21" s="393"/>
      <c r="C21" s="393"/>
      <c r="D21" s="394"/>
      <c r="E21" s="286"/>
      <c r="F21" s="287"/>
      <c r="G21" s="287"/>
      <c r="H21" s="287"/>
      <c r="I21" s="287"/>
      <c r="J21" s="287"/>
      <c r="K21" s="287"/>
      <c r="L21" s="287"/>
      <c r="M21" s="287"/>
      <c r="N21" s="287"/>
      <c r="O21" s="122"/>
      <c r="P21" s="123"/>
    </row>
    <row r="22" spans="1:16" ht="20.25" x14ac:dyDescent="0.3">
      <c r="A22" s="117" t="s">
        <v>25</v>
      </c>
      <c r="B22" s="118"/>
      <c r="C22" s="118" t="s">
        <v>72</v>
      </c>
      <c r="D22" s="119" t="s">
        <v>72</v>
      </c>
      <c r="E22" s="120"/>
      <c r="F22" s="287"/>
      <c r="G22" s="287"/>
      <c r="H22" s="287">
        <v>1</v>
      </c>
      <c r="I22" s="287"/>
      <c r="J22" s="287"/>
      <c r="K22" s="287"/>
      <c r="L22" s="287"/>
      <c r="M22" s="287"/>
      <c r="N22" s="287"/>
      <c r="O22" s="122">
        <f>SUM(E22,G22,I22,K22,M22)</f>
        <v>0</v>
      </c>
      <c r="P22" s="123">
        <f>SUM(F22,H22,J22,L22,N22)</f>
        <v>1</v>
      </c>
    </row>
    <row r="23" spans="1:16" ht="20.25" x14ac:dyDescent="0.3">
      <c r="A23" s="392"/>
      <c r="B23" s="393"/>
      <c r="C23" s="393"/>
      <c r="D23" s="394"/>
      <c r="E23" s="286"/>
      <c r="F23" s="287"/>
      <c r="G23" s="287"/>
      <c r="H23" s="287"/>
      <c r="I23" s="287"/>
      <c r="J23" s="287"/>
      <c r="K23" s="287"/>
      <c r="L23" s="287"/>
      <c r="M23" s="287"/>
      <c r="N23" s="287"/>
      <c r="O23" s="122"/>
      <c r="P23" s="123"/>
    </row>
    <row r="24" spans="1:16" ht="20.25" x14ac:dyDescent="0.3">
      <c r="A24" s="117" t="s">
        <v>26</v>
      </c>
      <c r="B24" s="118"/>
      <c r="C24" s="118" t="s">
        <v>72</v>
      </c>
      <c r="D24" s="119" t="s">
        <v>72</v>
      </c>
      <c r="E24" s="120"/>
      <c r="F24" s="287"/>
      <c r="G24" s="287">
        <v>1</v>
      </c>
      <c r="H24" s="287"/>
      <c r="I24" s="287"/>
      <c r="J24" s="287"/>
      <c r="K24" s="287"/>
      <c r="L24" s="287"/>
      <c r="M24" s="287"/>
      <c r="N24" s="287"/>
      <c r="O24" s="122">
        <f>SUM(E24,G24,I24,K24,M24)</f>
        <v>1</v>
      </c>
      <c r="P24" s="123">
        <f>SUM(F24,H24,J24,L24,N24)</f>
        <v>0</v>
      </c>
    </row>
    <row r="25" spans="1:16" ht="20.25" x14ac:dyDescent="0.3">
      <c r="A25" s="392"/>
      <c r="B25" s="393"/>
      <c r="C25" s="393"/>
      <c r="D25" s="394"/>
      <c r="E25" s="286"/>
      <c r="F25" s="287"/>
      <c r="G25" s="287"/>
      <c r="H25" s="287"/>
      <c r="I25" s="287"/>
      <c r="J25" s="287"/>
      <c r="K25" s="287"/>
      <c r="L25" s="287"/>
      <c r="M25" s="287"/>
      <c r="N25" s="287"/>
      <c r="O25" s="122"/>
      <c r="P25" s="123"/>
    </row>
    <row r="26" spans="1:16" ht="20.25" x14ac:dyDescent="0.3">
      <c r="A26" s="117" t="s">
        <v>27</v>
      </c>
      <c r="B26" s="118"/>
      <c r="C26" s="118" t="s">
        <v>72</v>
      </c>
      <c r="D26" s="119" t="s">
        <v>72</v>
      </c>
      <c r="E26" s="120">
        <v>1</v>
      </c>
      <c r="F26" s="287"/>
      <c r="G26" s="287"/>
      <c r="H26" s="287"/>
      <c r="I26" s="287"/>
      <c r="J26" s="287"/>
      <c r="K26" s="287"/>
      <c r="L26" s="287"/>
      <c r="M26" s="287"/>
      <c r="N26" s="287"/>
      <c r="O26" s="122">
        <f>SUM(E26,G26,I26,K26,M26)</f>
        <v>1</v>
      </c>
      <c r="P26" s="123">
        <f>SUM(F26,H26,J26,L26,N26)</f>
        <v>0</v>
      </c>
    </row>
    <row r="27" spans="1:16" ht="20.25" x14ac:dyDescent="0.3">
      <c r="A27" s="392"/>
      <c r="B27" s="393"/>
      <c r="C27" s="393"/>
      <c r="D27" s="394"/>
      <c r="E27" s="286"/>
      <c r="F27" s="287"/>
      <c r="G27" s="287"/>
      <c r="H27" s="287"/>
      <c r="I27" s="287"/>
      <c r="J27" s="287"/>
      <c r="K27" s="287"/>
      <c r="L27" s="287"/>
      <c r="M27" s="287"/>
      <c r="N27" s="287"/>
      <c r="O27" s="122"/>
      <c r="P27" s="123"/>
    </row>
    <row r="28" spans="1:16" ht="20.25" x14ac:dyDescent="0.3">
      <c r="A28" s="117" t="s">
        <v>28</v>
      </c>
      <c r="B28" s="118"/>
      <c r="C28" s="118" t="s">
        <v>72</v>
      </c>
      <c r="D28" s="119" t="s">
        <v>72</v>
      </c>
      <c r="E28" s="120"/>
      <c r="F28" s="287"/>
      <c r="G28" s="287"/>
      <c r="H28" s="287"/>
      <c r="I28" s="287"/>
      <c r="J28" s="287"/>
      <c r="K28" s="287"/>
      <c r="L28" s="287"/>
      <c r="M28" s="287">
        <v>1</v>
      </c>
      <c r="N28" s="287"/>
      <c r="O28" s="122">
        <f>SUM(E28,G28,I28,K28,M28)</f>
        <v>1</v>
      </c>
      <c r="P28" s="123">
        <f>SUM(F28,H28,J28,L28,N28)</f>
        <v>0</v>
      </c>
    </row>
    <row r="29" spans="1:16" ht="20.25" x14ac:dyDescent="0.3">
      <c r="A29" s="392"/>
      <c r="B29" s="393"/>
      <c r="C29" s="393"/>
      <c r="D29" s="394"/>
      <c r="E29" s="286"/>
      <c r="F29" s="287"/>
      <c r="G29" s="287"/>
      <c r="H29" s="287"/>
      <c r="I29" s="287"/>
      <c r="J29" s="287"/>
      <c r="K29" s="287"/>
      <c r="L29" s="287"/>
      <c r="M29" s="287"/>
      <c r="N29" s="287"/>
      <c r="O29" s="122"/>
      <c r="P29" s="123"/>
    </row>
    <row r="30" spans="1:16" ht="20.25" x14ac:dyDescent="0.3">
      <c r="A30" s="117" t="s">
        <v>29</v>
      </c>
      <c r="B30" s="118"/>
      <c r="C30" s="118" t="s">
        <v>72</v>
      </c>
      <c r="D30" s="119" t="s">
        <v>72</v>
      </c>
      <c r="E30" s="120">
        <v>1</v>
      </c>
      <c r="F30" s="287"/>
      <c r="G30" s="287"/>
      <c r="H30" s="287"/>
      <c r="I30" s="287"/>
      <c r="J30" s="287"/>
      <c r="K30" s="287"/>
      <c r="L30" s="287"/>
      <c r="M30" s="287"/>
      <c r="N30" s="287">
        <v>0</v>
      </c>
      <c r="O30" s="122">
        <f>SUM(E30,G30,I30,K30,M30)</f>
        <v>1</v>
      </c>
      <c r="P30" s="123">
        <f>SUM(F30,H30,J30,L30,N30)</f>
        <v>0</v>
      </c>
    </row>
    <row r="31" spans="1:16" ht="20.25" x14ac:dyDescent="0.3">
      <c r="A31" s="392"/>
      <c r="B31" s="393"/>
      <c r="C31" s="393"/>
      <c r="D31" s="394"/>
      <c r="E31" s="120"/>
      <c r="F31" s="287"/>
      <c r="G31" s="287"/>
      <c r="H31" s="287"/>
      <c r="I31" s="287"/>
      <c r="J31" s="287"/>
      <c r="K31" s="287"/>
      <c r="L31" s="287"/>
      <c r="M31" s="287"/>
      <c r="N31" s="287"/>
      <c r="O31" s="122"/>
      <c r="P31" s="123"/>
    </row>
    <row r="32" spans="1:16" ht="20.25" x14ac:dyDescent="0.3">
      <c r="A32" s="117" t="s">
        <v>109</v>
      </c>
      <c r="B32" s="118"/>
      <c r="C32" s="118" t="s">
        <v>72</v>
      </c>
      <c r="D32" s="119" t="s">
        <v>72</v>
      </c>
      <c r="E32" s="120">
        <v>0</v>
      </c>
      <c r="F32" s="287"/>
      <c r="G32" s="287"/>
      <c r="H32" s="287"/>
      <c r="I32" s="287"/>
      <c r="J32" s="287"/>
      <c r="K32" s="287"/>
      <c r="L32" s="287"/>
      <c r="M32" s="287"/>
      <c r="N32" s="287"/>
      <c r="O32" s="122">
        <f>SUM(E32,G32,I32,K32,M32)</f>
        <v>0</v>
      </c>
      <c r="P32" s="123">
        <f>SUM(F32,H32,J32,L32,N32)</f>
        <v>0</v>
      </c>
    </row>
    <row r="33" spans="1:16" ht="20.25" x14ac:dyDescent="0.3">
      <c r="A33" s="392"/>
      <c r="B33" s="393"/>
      <c r="C33" s="393"/>
      <c r="D33" s="394"/>
      <c r="E33" s="286"/>
      <c r="F33" s="287"/>
      <c r="G33" s="287"/>
      <c r="H33" s="287"/>
      <c r="I33" s="287"/>
      <c r="J33" s="287"/>
      <c r="K33" s="287"/>
      <c r="L33" s="287"/>
      <c r="M33" s="287"/>
      <c r="N33" s="287"/>
      <c r="O33" s="122"/>
      <c r="P33" s="123"/>
    </row>
    <row r="34" spans="1:16" ht="20.25" x14ac:dyDescent="0.3">
      <c r="A34" s="117" t="s">
        <v>30</v>
      </c>
      <c r="B34" s="118"/>
      <c r="C34" s="118" t="s">
        <v>72</v>
      </c>
      <c r="D34" s="119" t="s">
        <v>72</v>
      </c>
      <c r="E34" s="120">
        <v>0</v>
      </c>
      <c r="F34" s="287"/>
      <c r="G34" s="287"/>
      <c r="H34" s="287"/>
      <c r="I34" s="287"/>
      <c r="J34" s="287"/>
      <c r="K34" s="287"/>
      <c r="L34" s="287"/>
      <c r="M34" s="287"/>
      <c r="N34" s="287"/>
      <c r="O34" s="122">
        <f>SUM(E34,G34,I34,K34,M34)</f>
        <v>0</v>
      </c>
      <c r="P34" s="123">
        <f>SUM(F34,H34,J34,L34,N34)</f>
        <v>0</v>
      </c>
    </row>
    <row r="35" spans="1:16" ht="20.25" x14ac:dyDescent="0.3">
      <c r="A35" s="392"/>
      <c r="B35" s="393"/>
      <c r="C35" s="393"/>
      <c r="D35" s="394"/>
      <c r="E35" s="286"/>
      <c r="F35" s="287"/>
      <c r="G35" s="287"/>
      <c r="H35" s="287"/>
      <c r="I35" s="287"/>
      <c r="J35" s="287"/>
      <c r="K35" s="287"/>
      <c r="L35" s="287"/>
      <c r="M35" s="287"/>
      <c r="N35" s="287"/>
      <c r="O35" s="122"/>
      <c r="P35" s="123"/>
    </row>
    <row r="36" spans="1:16" ht="20.25" x14ac:dyDescent="0.3">
      <c r="A36" s="117" t="s">
        <v>31</v>
      </c>
      <c r="B36" s="118"/>
      <c r="C36" s="118" t="s">
        <v>72</v>
      </c>
      <c r="D36" s="119" t="s">
        <v>72</v>
      </c>
      <c r="E36" s="120">
        <v>1</v>
      </c>
      <c r="F36" s="287">
        <v>0</v>
      </c>
      <c r="G36" s="287">
        <v>0</v>
      </c>
      <c r="H36" s="287"/>
      <c r="I36" s="287"/>
      <c r="J36" s="287"/>
      <c r="K36" s="287"/>
      <c r="L36" s="287"/>
      <c r="M36" s="287"/>
      <c r="N36" s="287"/>
      <c r="O36" s="122">
        <f>SUM(E36,G36,I36,K36,M36)</f>
        <v>1</v>
      </c>
      <c r="P36" s="123">
        <f>SUM(F36,H36,J36,L36,N36)</f>
        <v>0</v>
      </c>
    </row>
    <row r="37" spans="1:16" ht="20.25" x14ac:dyDescent="0.3">
      <c r="A37" s="392"/>
      <c r="B37" s="393"/>
      <c r="C37" s="393"/>
      <c r="D37" s="394"/>
      <c r="E37" s="286"/>
      <c r="F37" s="287"/>
      <c r="G37" s="287"/>
      <c r="H37" s="287"/>
      <c r="I37" s="287"/>
      <c r="J37" s="287"/>
      <c r="K37" s="287"/>
      <c r="L37" s="287"/>
      <c r="M37" s="287"/>
      <c r="N37" s="287"/>
      <c r="O37" s="122"/>
      <c r="P37" s="123"/>
    </row>
    <row r="38" spans="1:16" ht="20.25" x14ac:dyDescent="0.3">
      <c r="A38" s="125" t="s">
        <v>50</v>
      </c>
      <c r="B38" s="126"/>
      <c r="C38" s="126"/>
      <c r="D38" s="119" t="s">
        <v>72</v>
      </c>
      <c r="E38" s="120">
        <v>1</v>
      </c>
      <c r="F38" s="287"/>
      <c r="G38" s="287"/>
      <c r="H38" s="287"/>
      <c r="I38" s="287"/>
      <c r="J38" s="287"/>
      <c r="K38" s="287"/>
      <c r="L38" s="287"/>
      <c r="M38" s="287"/>
      <c r="N38" s="287"/>
      <c r="O38" s="122">
        <f>SUM(E38,G38,I38,K38,M38)</f>
        <v>1</v>
      </c>
      <c r="P38" s="123">
        <f>SUM(F38,H38,J38,L38,N38)</f>
        <v>0</v>
      </c>
    </row>
    <row r="39" spans="1:16" ht="20.25" x14ac:dyDescent="0.3">
      <c r="A39" s="392"/>
      <c r="B39" s="393"/>
      <c r="C39" s="393"/>
      <c r="D39" s="394"/>
      <c r="E39" s="286"/>
      <c r="F39" s="287"/>
      <c r="G39" s="287"/>
      <c r="H39" s="287"/>
      <c r="I39" s="287"/>
      <c r="J39" s="287"/>
      <c r="K39" s="287"/>
      <c r="L39" s="287"/>
      <c r="M39" s="287"/>
      <c r="N39" s="287"/>
      <c r="O39" s="121"/>
      <c r="P39" s="123"/>
    </row>
    <row r="40" spans="1:16" ht="20.25" x14ac:dyDescent="0.3">
      <c r="A40" s="127" t="s">
        <v>6</v>
      </c>
      <c r="B40" s="128"/>
      <c r="C40" s="129" t="s">
        <v>72</v>
      </c>
      <c r="D40" s="130" t="s">
        <v>72</v>
      </c>
      <c r="E40" s="131">
        <f>SUM(E10:E38)</f>
        <v>4</v>
      </c>
      <c r="F40" s="132">
        <f t="shared" ref="F40:N40" si="0">SUM(F10:F38)</f>
        <v>0</v>
      </c>
      <c r="G40" s="132">
        <f>SUM(G10:G38)</f>
        <v>5</v>
      </c>
      <c r="H40" s="132">
        <f t="shared" si="0"/>
        <v>1</v>
      </c>
      <c r="I40" s="132">
        <f>SUM(I10:I38)</f>
        <v>0</v>
      </c>
      <c r="J40" s="132">
        <f t="shared" si="0"/>
        <v>0</v>
      </c>
      <c r="K40" s="132">
        <f>SUM(K10:K38)</f>
        <v>0</v>
      </c>
      <c r="L40" s="132">
        <f t="shared" si="0"/>
        <v>0</v>
      </c>
      <c r="M40" s="132">
        <f>SUM(M10:M38)</f>
        <v>1</v>
      </c>
      <c r="N40" s="132">
        <f t="shared" si="0"/>
        <v>0</v>
      </c>
      <c r="O40" s="133">
        <f>SUM(O10,O12,O14,O16,O18,O20,O22,O24,O26,O28,O30,O32,O34,O36,O38)</f>
        <v>10</v>
      </c>
      <c r="P40" s="134">
        <f>SUM(P10,P12,P14,P16,P18,P20,P22,P24,P26,P28,P30,P32,P34,P36,P38)</f>
        <v>1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41" activePane="bottomLeft" state="frozen"/>
      <selection activeCell="N25" sqref="N25"/>
      <selection pane="bottomLeft" activeCell="N25" sqref="N25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1" t="s">
        <v>134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</row>
    <row r="2" spans="1:16" ht="25.5" customHeight="1" x14ac:dyDescent="0.35">
      <c r="A2" s="381" t="s">
        <v>20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</row>
    <row r="3" spans="1:16" ht="22.5" customHeight="1" x14ac:dyDescent="0.35">
      <c r="A3" s="382">
        <v>42430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</row>
    <row r="5" spans="1:16" ht="19.5" customHeight="1" x14ac:dyDescent="0.2">
      <c r="A5" s="383" t="s">
        <v>78</v>
      </c>
      <c r="B5" s="384"/>
      <c r="C5" s="384"/>
      <c r="D5" s="385"/>
      <c r="E5" s="383" t="s">
        <v>79</v>
      </c>
      <c r="F5" s="385"/>
      <c r="G5" s="383" t="s">
        <v>80</v>
      </c>
      <c r="H5" s="385"/>
      <c r="I5" s="383" t="s">
        <v>81</v>
      </c>
      <c r="J5" s="385"/>
      <c r="K5" s="383" t="s">
        <v>82</v>
      </c>
      <c r="L5" s="385"/>
      <c r="M5" s="383" t="s">
        <v>83</v>
      </c>
      <c r="N5" s="385"/>
      <c r="O5" s="383" t="s">
        <v>132</v>
      </c>
      <c r="P5" s="385"/>
    </row>
    <row r="6" spans="1:16" ht="21.75" customHeight="1" x14ac:dyDescent="0.2">
      <c r="A6" s="386"/>
      <c r="B6" s="387"/>
      <c r="C6" s="387"/>
      <c r="D6" s="388"/>
      <c r="E6" s="389"/>
      <c r="F6" s="391"/>
      <c r="G6" s="389"/>
      <c r="H6" s="391"/>
      <c r="I6" s="389"/>
      <c r="J6" s="391"/>
      <c r="K6" s="389"/>
      <c r="L6" s="391"/>
      <c r="M6" s="389"/>
      <c r="N6" s="391"/>
      <c r="O6" s="389"/>
      <c r="P6" s="391"/>
    </row>
    <row r="7" spans="1:16" ht="20.25" x14ac:dyDescent="0.2">
      <c r="A7" s="389"/>
      <c r="B7" s="390"/>
      <c r="C7" s="390"/>
      <c r="D7" s="391"/>
      <c r="E7" s="108" t="s">
        <v>84</v>
      </c>
      <c r="F7" s="109" t="s">
        <v>85</v>
      </c>
      <c r="G7" s="109" t="s">
        <v>84</v>
      </c>
      <c r="H7" s="110" t="s">
        <v>85</v>
      </c>
      <c r="I7" s="110" t="s">
        <v>84</v>
      </c>
      <c r="J7" s="110" t="s">
        <v>85</v>
      </c>
      <c r="K7" s="110" t="s">
        <v>84</v>
      </c>
      <c r="L7" s="110" t="s">
        <v>85</v>
      </c>
      <c r="M7" s="110" t="s">
        <v>84</v>
      </c>
      <c r="N7" s="110" t="s">
        <v>85</v>
      </c>
      <c r="O7" s="108" t="s">
        <v>84</v>
      </c>
      <c r="P7" s="111" t="s">
        <v>85</v>
      </c>
    </row>
    <row r="8" spans="1:16" ht="20.25" x14ac:dyDescent="0.3">
      <c r="A8" s="392"/>
      <c r="B8" s="393"/>
      <c r="C8" s="393"/>
      <c r="D8" s="394"/>
      <c r="E8" s="112" t="s">
        <v>9</v>
      </c>
      <c r="F8" s="113" t="s">
        <v>10</v>
      </c>
      <c r="G8" s="113" t="s">
        <v>11</v>
      </c>
      <c r="H8" s="113" t="s">
        <v>12</v>
      </c>
      <c r="I8" s="113" t="s">
        <v>13</v>
      </c>
      <c r="J8" s="113" t="s">
        <v>14</v>
      </c>
      <c r="K8" s="113" t="s">
        <v>15</v>
      </c>
      <c r="L8" s="113" t="s">
        <v>16</v>
      </c>
      <c r="M8" s="113" t="s">
        <v>55</v>
      </c>
      <c r="N8" s="113" t="s">
        <v>56</v>
      </c>
      <c r="O8" s="113" t="s">
        <v>57</v>
      </c>
      <c r="P8" s="114" t="s">
        <v>58</v>
      </c>
    </row>
    <row r="9" spans="1:16" ht="20.25" x14ac:dyDescent="0.3">
      <c r="A9" s="392"/>
      <c r="B9" s="393"/>
      <c r="C9" s="393"/>
      <c r="D9" s="394"/>
      <c r="E9" s="112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</row>
    <row r="10" spans="1:16" ht="20.25" x14ac:dyDescent="0.3">
      <c r="A10" s="117" t="s">
        <v>64</v>
      </c>
      <c r="B10" s="118"/>
      <c r="C10" s="118" t="s">
        <v>72</v>
      </c>
      <c r="D10" s="119" t="s">
        <v>72</v>
      </c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2">
        <f>SUM(E10,G10,I10,K10,M10)</f>
        <v>0</v>
      </c>
      <c r="P10" s="123">
        <f>SUM(F10,H10,J10,L10,N10)</f>
        <v>0</v>
      </c>
    </row>
    <row r="11" spans="1:16" ht="20.25" x14ac:dyDescent="0.3">
      <c r="A11" s="392"/>
      <c r="B11" s="393"/>
      <c r="C11" s="393"/>
      <c r="D11" s="394"/>
      <c r="E11" s="124"/>
      <c r="F11" s="121"/>
      <c r="G11" s="121"/>
      <c r="H11" s="121"/>
      <c r="I11" s="121"/>
      <c r="J11" s="121"/>
      <c r="K11" s="121"/>
      <c r="L11" s="121"/>
      <c r="M11" s="121"/>
      <c r="N11" s="121"/>
      <c r="O11" s="122"/>
      <c r="P11" s="123"/>
    </row>
    <row r="12" spans="1:16" ht="20.25" x14ac:dyDescent="0.3">
      <c r="A12" s="117" t="s">
        <v>63</v>
      </c>
      <c r="B12" s="118"/>
      <c r="C12" s="118" t="s">
        <v>72</v>
      </c>
      <c r="D12" s="119" t="s">
        <v>72</v>
      </c>
      <c r="E12" s="120"/>
      <c r="F12" s="121"/>
      <c r="G12" s="121"/>
      <c r="H12" s="121"/>
      <c r="I12" s="121"/>
      <c r="J12" s="121"/>
      <c r="K12" s="121"/>
      <c r="L12" s="121"/>
      <c r="M12" s="121"/>
      <c r="N12" s="121"/>
      <c r="O12" s="122">
        <f>SUM(E12:N12)</f>
        <v>0</v>
      </c>
      <c r="P12" s="123">
        <f>SUM(F12,H12,J12,L12,N12)</f>
        <v>0</v>
      </c>
    </row>
    <row r="13" spans="1:16" ht="20.25" x14ac:dyDescent="0.3">
      <c r="A13" s="392"/>
      <c r="B13" s="393"/>
      <c r="C13" s="393"/>
      <c r="D13" s="394"/>
      <c r="E13" s="124"/>
      <c r="F13" s="121"/>
      <c r="G13" s="121"/>
      <c r="H13" s="121"/>
      <c r="I13" s="121"/>
      <c r="J13" s="121"/>
      <c r="K13" s="121"/>
      <c r="L13" s="121"/>
      <c r="M13" s="121"/>
      <c r="N13" s="121"/>
      <c r="O13" s="122"/>
      <c r="P13" s="123"/>
    </row>
    <row r="14" spans="1:16" ht="20.25" x14ac:dyDescent="0.3">
      <c r="A14" s="117" t="s">
        <v>21</v>
      </c>
      <c r="B14" s="118"/>
      <c r="C14" s="118" t="s">
        <v>72</v>
      </c>
      <c r="D14" s="119" t="s">
        <v>72</v>
      </c>
      <c r="E14" s="120"/>
      <c r="F14" s="121"/>
      <c r="G14" s="121"/>
      <c r="H14" s="121"/>
      <c r="I14" s="121"/>
      <c r="J14" s="121"/>
      <c r="K14" s="121"/>
      <c r="L14" s="121"/>
      <c r="M14" s="121">
        <v>1</v>
      </c>
      <c r="N14" s="121">
        <v>1</v>
      </c>
      <c r="O14" s="122">
        <f>SUM(E14,G14,I14,K14,M14)</f>
        <v>1</v>
      </c>
      <c r="P14" s="123">
        <f>SUM(F14,H14,J14,L14,N14)</f>
        <v>1</v>
      </c>
    </row>
    <row r="15" spans="1:16" ht="20.25" x14ac:dyDescent="0.3">
      <c r="A15" s="392"/>
      <c r="B15" s="393"/>
      <c r="C15" s="393"/>
      <c r="D15" s="394"/>
      <c r="E15" s="124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23"/>
    </row>
    <row r="16" spans="1:16" ht="20.25" x14ac:dyDescent="0.3">
      <c r="A16" s="117" t="s">
        <v>22</v>
      </c>
      <c r="B16" s="118"/>
      <c r="C16" s="118" t="s">
        <v>72</v>
      </c>
      <c r="D16" s="119" t="s">
        <v>72</v>
      </c>
      <c r="E16" s="120"/>
      <c r="F16" s="121"/>
      <c r="G16" s="121"/>
      <c r="H16" s="121"/>
      <c r="I16" s="121"/>
      <c r="J16" s="121"/>
      <c r="K16" s="121"/>
      <c r="L16" s="121"/>
      <c r="M16" s="121"/>
      <c r="N16" s="121"/>
      <c r="O16" s="122">
        <f>SUM(E16,G16,I16,K16,M16)</f>
        <v>0</v>
      </c>
      <c r="P16" s="123">
        <f>SUM(F16,H16,J16,L16,N16)</f>
        <v>0</v>
      </c>
    </row>
    <row r="17" spans="1:16" ht="20.25" x14ac:dyDescent="0.3">
      <c r="A17" s="392"/>
      <c r="B17" s="393"/>
      <c r="C17" s="393"/>
      <c r="D17" s="394"/>
      <c r="E17" s="124"/>
      <c r="F17" s="121"/>
      <c r="G17" s="121"/>
      <c r="H17" s="121"/>
      <c r="I17" s="121"/>
      <c r="J17" s="121"/>
      <c r="K17" s="121"/>
      <c r="L17" s="121"/>
      <c r="M17" s="121"/>
      <c r="N17" s="121"/>
      <c r="O17" s="122"/>
      <c r="P17" s="123"/>
    </row>
    <row r="18" spans="1:16" ht="20.25" x14ac:dyDescent="0.3">
      <c r="A18" s="117" t="s">
        <v>23</v>
      </c>
      <c r="B18" s="118"/>
      <c r="C18" s="118" t="s">
        <v>72</v>
      </c>
      <c r="D18" s="119" t="s">
        <v>72</v>
      </c>
      <c r="E18" s="120"/>
      <c r="F18" s="121"/>
      <c r="G18" s="121">
        <v>1</v>
      </c>
      <c r="H18" s="121"/>
      <c r="I18" s="121"/>
      <c r="J18" s="121"/>
      <c r="K18" s="121">
        <v>0</v>
      </c>
      <c r="L18" s="121"/>
      <c r="M18" s="121">
        <v>0</v>
      </c>
      <c r="N18" s="121"/>
      <c r="O18" s="122">
        <f>SUM(E18,G18,I18,K18,M18)</f>
        <v>1</v>
      </c>
      <c r="P18" s="123">
        <f>SUM(F18,H18,J18,L18,N18)</f>
        <v>0</v>
      </c>
    </row>
    <row r="19" spans="1:16" ht="20.25" x14ac:dyDescent="0.3">
      <c r="A19" s="392"/>
      <c r="B19" s="393"/>
      <c r="C19" s="393"/>
      <c r="D19" s="394"/>
      <c r="E19" s="124"/>
      <c r="F19" s="121"/>
      <c r="G19" s="121"/>
      <c r="H19" s="121"/>
      <c r="I19" s="121"/>
      <c r="J19" s="121"/>
      <c r="K19" s="121"/>
      <c r="L19" s="121"/>
      <c r="M19" s="121"/>
      <c r="N19" s="121"/>
      <c r="O19" s="122"/>
      <c r="P19" s="123"/>
    </row>
    <row r="20" spans="1:16" ht="20.25" x14ac:dyDescent="0.3">
      <c r="A20" s="117" t="s">
        <v>24</v>
      </c>
      <c r="B20" s="118"/>
      <c r="C20" s="118" t="s">
        <v>72</v>
      </c>
      <c r="D20" s="119" t="s">
        <v>72</v>
      </c>
      <c r="E20" s="120"/>
      <c r="F20" s="121">
        <v>1</v>
      </c>
      <c r="G20" s="121">
        <v>0</v>
      </c>
      <c r="H20" s="121"/>
      <c r="I20" s="121"/>
      <c r="J20" s="121"/>
      <c r="K20" s="121"/>
      <c r="L20" s="121"/>
      <c r="M20" s="121"/>
      <c r="N20" s="121"/>
      <c r="O20" s="122">
        <f>SUM(E20,G20,I20,K20,M20)</f>
        <v>0</v>
      </c>
      <c r="P20" s="123">
        <f>SUM(F20,H20,J20,L20,N20)</f>
        <v>1</v>
      </c>
    </row>
    <row r="21" spans="1:16" ht="20.25" x14ac:dyDescent="0.3">
      <c r="A21" s="392"/>
      <c r="B21" s="393"/>
      <c r="C21" s="393"/>
      <c r="D21" s="394"/>
      <c r="E21" s="124"/>
      <c r="F21" s="121"/>
      <c r="G21" s="121"/>
      <c r="H21" s="121"/>
      <c r="I21" s="121"/>
      <c r="J21" s="121"/>
      <c r="K21" s="121"/>
      <c r="L21" s="121"/>
      <c r="M21" s="121"/>
      <c r="N21" s="121"/>
      <c r="O21" s="122"/>
      <c r="P21" s="123"/>
    </row>
    <row r="22" spans="1:16" ht="20.25" x14ac:dyDescent="0.3">
      <c r="A22" s="117" t="s">
        <v>25</v>
      </c>
      <c r="B22" s="118"/>
      <c r="C22" s="118" t="s">
        <v>72</v>
      </c>
      <c r="D22" s="119" t="s">
        <v>72</v>
      </c>
      <c r="E22" s="120"/>
      <c r="F22" s="121"/>
      <c r="G22" s="121">
        <v>0</v>
      </c>
      <c r="H22" s="121"/>
      <c r="I22" s="121"/>
      <c r="J22" s="121"/>
      <c r="K22" s="121"/>
      <c r="L22" s="121"/>
      <c r="M22" s="121">
        <v>0</v>
      </c>
      <c r="N22" s="121"/>
      <c r="O22" s="122">
        <f>SUM(E22,G22,I22,K22,M22)</f>
        <v>0</v>
      </c>
      <c r="P22" s="123">
        <f>SUM(F22,H22,J22,L22,N22)</f>
        <v>0</v>
      </c>
    </row>
    <row r="23" spans="1:16" ht="20.25" x14ac:dyDescent="0.3">
      <c r="A23" s="392"/>
      <c r="B23" s="393"/>
      <c r="C23" s="393"/>
      <c r="D23" s="394"/>
      <c r="E23" s="124"/>
      <c r="F23" s="121"/>
      <c r="G23" s="121"/>
      <c r="H23" s="121"/>
      <c r="I23" s="121"/>
      <c r="J23" s="121"/>
      <c r="K23" s="121"/>
      <c r="L23" s="121"/>
      <c r="M23" s="121"/>
      <c r="N23" s="121"/>
      <c r="O23" s="122"/>
      <c r="P23" s="123"/>
    </row>
    <row r="24" spans="1:16" ht="20.25" x14ac:dyDescent="0.3">
      <c r="A24" s="117" t="s">
        <v>26</v>
      </c>
      <c r="B24" s="118"/>
      <c r="C24" s="118" t="s">
        <v>72</v>
      </c>
      <c r="D24" s="119" t="s">
        <v>72</v>
      </c>
      <c r="E24" s="120">
        <v>0</v>
      </c>
      <c r="F24" s="121"/>
      <c r="G24" s="121"/>
      <c r="H24" s="121"/>
      <c r="I24" s="121"/>
      <c r="J24" s="121"/>
      <c r="K24" s="121"/>
      <c r="L24" s="121"/>
      <c r="M24" s="121"/>
      <c r="N24" s="121">
        <v>1</v>
      </c>
      <c r="O24" s="122">
        <f>SUM(E24,G24,I24,K24,M24)</f>
        <v>0</v>
      </c>
      <c r="P24" s="123">
        <f>SUM(F24,H24,J24,L24,N24)</f>
        <v>1</v>
      </c>
    </row>
    <row r="25" spans="1:16" ht="20.25" x14ac:dyDescent="0.3">
      <c r="A25" s="392"/>
      <c r="B25" s="393"/>
      <c r="C25" s="393"/>
      <c r="D25" s="394"/>
      <c r="E25" s="124"/>
      <c r="F25" s="121"/>
      <c r="G25" s="121"/>
      <c r="H25" s="121"/>
      <c r="I25" s="121"/>
      <c r="J25" s="121"/>
      <c r="K25" s="121"/>
      <c r="L25" s="121"/>
      <c r="M25" s="121"/>
      <c r="N25" s="121"/>
      <c r="O25" s="122"/>
      <c r="P25" s="123"/>
    </row>
    <row r="26" spans="1:16" ht="20.25" x14ac:dyDescent="0.3">
      <c r="A26" s="117" t="s">
        <v>27</v>
      </c>
      <c r="B26" s="118"/>
      <c r="C26" s="118" t="s">
        <v>72</v>
      </c>
      <c r="D26" s="119" t="s">
        <v>72</v>
      </c>
      <c r="E26" s="120"/>
      <c r="F26" s="121"/>
      <c r="G26" s="121"/>
      <c r="H26" s="121"/>
      <c r="I26" s="121"/>
      <c r="J26" s="121"/>
      <c r="K26" s="121"/>
      <c r="L26" s="121"/>
      <c r="M26" s="121"/>
      <c r="N26" s="121">
        <v>0</v>
      </c>
      <c r="O26" s="122">
        <f>SUM(E26,G26,I26,K26,M26)</f>
        <v>0</v>
      </c>
      <c r="P26" s="123">
        <f>SUM(F26,H26,J26,L26,N26)</f>
        <v>0</v>
      </c>
    </row>
    <row r="27" spans="1:16" ht="20.25" x14ac:dyDescent="0.3">
      <c r="A27" s="392"/>
      <c r="B27" s="393"/>
      <c r="C27" s="393"/>
      <c r="D27" s="394"/>
      <c r="E27" s="124"/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123"/>
    </row>
    <row r="28" spans="1:16" ht="20.25" x14ac:dyDescent="0.3">
      <c r="A28" s="117" t="s">
        <v>28</v>
      </c>
      <c r="B28" s="118"/>
      <c r="C28" s="118" t="s">
        <v>72</v>
      </c>
      <c r="D28" s="119" t="s">
        <v>72</v>
      </c>
      <c r="E28" s="120"/>
      <c r="F28" s="121"/>
      <c r="G28" s="121"/>
      <c r="H28" s="121"/>
      <c r="I28" s="121"/>
      <c r="J28" s="121"/>
      <c r="K28" s="121"/>
      <c r="L28" s="121"/>
      <c r="M28" s="121"/>
      <c r="N28" s="121"/>
      <c r="O28" s="122">
        <f>SUM(E28,G28,I28,K28,M28)</f>
        <v>0</v>
      </c>
      <c r="P28" s="123">
        <f>SUM(F28,H28,J28,L28,N28)</f>
        <v>0</v>
      </c>
    </row>
    <row r="29" spans="1:16" ht="20.25" x14ac:dyDescent="0.3">
      <c r="A29" s="392"/>
      <c r="B29" s="393"/>
      <c r="C29" s="393"/>
      <c r="D29" s="394"/>
      <c r="E29" s="124"/>
      <c r="F29" s="121"/>
      <c r="G29" s="121"/>
      <c r="H29" s="121"/>
      <c r="I29" s="121"/>
      <c r="J29" s="121"/>
      <c r="K29" s="121"/>
      <c r="L29" s="121"/>
      <c r="M29" s="121"/>
      <c r="N29" s="121"/>
      <c r="O29" s="122"/>
      <c r="P29" s="123"/>
    </row>
    <row r="30" spans="1:16" ht="20.25" x14ac:dyDescent="0.3">
      <c r="A30" s="117" t="s">
        <v>29</v>
      </c>
      <c r="B30" s="118"/>
      <c r="C30" s="118" t="s">
        <v>72</v>
      </c>
      <c r="D30" s="119" t="s">
        <v>72</v>
      </c>
      <c r="E30" s="120">
        <v>1</v>
      </c>
      <c r="F30" s="121"/>
      <c r="G30" s="121">
        <v>1</v>
      </c>
      <c r="H30" s="121"/>
      <c r="I30" s="121"/>
      <c r="J30" s="121"/>
      <c r="K30" s="121"/>
      <c r="L30" s="121"/>
      <c r="M30" s="121"/>
      <c r="N30" s="121"/>
      <c r="O30" s="122">
        <f>SUM(E30,G30,I30,K30,M30)</f>
        <v>2</v>
      </c>
      <c r="P30" s="123">
        <f>SUM(F30,H30,J30,L30,N30)</f>
        <v>0</v>
      </c>
    </row>
    <row r="31" spans="1:16" ht="20.25" x14ac:dyDescent="0.3">
      <c r="A31" s="392"/>
      <c r="B31" s="393"/>
      <c r="C31" s="393"/>
      <c r="D31" s="394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2"/>
      <c r="P31" s="123"/>
    </row>
    <row r="32" spans="1:16" ht="20.25" x14ac:dyDescent="0.3">
      <c r="A32" s="117" t="s">
        <v>109</v>
      </c>
      <c r="B32" s="118"/>
      <c r="C32" s="118" t="s">
        <v>72</v>
      </c>
      <c r="D32" s="119" t="s">
        <v>72</v>
      </c>
      <c r="E32" s="120">
        <v>0</v>
      </c>
      <c r="F32" s="121"/>
      <c r="G32" s="121">
        <v>0</v>
      </c>
      <c r="H32" s="121"/>
      <c r="I32" s="121"/>
      <c r="J32" s="121"/>
      <c r="K32" s="121"/>
      <c r="L32" s="121"/>
      <c r="M32" s="121">
        <v>0</v>
      </c>
      <c r="N32" s="121"/>
      <c r="O32" s="122">
        <f>SUM(E32,G32,I32,K32,M32)</f>
        <v>0</v>
      </c>
      <c r="P32" s="123">
        <f>SUM(F32,H32,J32,L32,N32)</f>
        <v>0</v>
      </c>
    </row>
    <row r="33" spans="1:16" ht="20.25" x14ac:dyDescent="0.3">
      <c r="A33" s="392"/>
      <c r="B33" s="393"/>
      <c r="C33" s="393"/>
      <c r="D33" s="394"/>
      <c r="E33" s="124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23"/>
    </row>
    <row r="34" spans="1:16" ht="20.25" x14ac:dyDescent="0.3">
      <c r="A34" s="117" t="s">
        <v>30</v>
      </c>
      <c r="B34" s="118"/>
      <c r="C34" s="118" t="s">
        <v>72</v>
      </c>
      <c r="D34" s="119" t="s">
        <v>72</v>
      </c>
      <c r="E34" s="120">
        <v>0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2">
        <f>SUM(E34,G34,I34,K34,M34)</f>
        <v>0</v>
      </c>
      <c r="P34" s="123">
        <f>SUM(F34,H34,J34,L34,N34)</f>
        <v>0</v>
      </c>
    </row>
    <row r="35" spans="1:16" ht="20.25" x14ac:dyDescent="0.3">
      <c r="A35" s="392"/>
      <c r="B35" s="393"/>
      <c r="C35" s="393"/>
      <c r="D35" s="394"/>
      <c r="E35" s="124"/>
      <c r="F35" s="121"/>
      <c r="G35" s="121"/>
      <c r="H35" s="121"/>
      <c r="I35" s="121"/>
      <c r="J35" s="121"/>
      <c r="K35" s="121"/>
      <c r="L35" s="121"/>
      <c r="M35" s="121"/>
      <c r="N35" s="121"/>
      <c r="O35" s="122"/>
      <c r="P35" s="123"/>
    </row>
    <row r="36" spans="1:16" ht="20.25" x14ac:dyDescent="0.3">
      <c r="A36" s="117" t="s">
        <v>31</v>
      </c>
      <c r="B36" s="118"/>
      <c r="C36" s="118" t="s">
        <v>72</v>
      </c>
      <c r="D36" s="119" t="s">
        <v>72</v>
      </c>
      <c r="E36" s="120">
        <v>0</v>
      </c>
      <c r="F36" s="121"/>
      <c r="G36" s="121"/>
      <c r="H36" s="121">
        <v>0</v>
      </c>
      <c r="I36" s="121"/>
      <c r="J36" s="121"/>
      <c r="K36" s="121"/>
      <c r="L36" s="121"/>
      <c r="M36" s="121">
        <v>1</v>
      </c>
      <c r="N36" s="121"/>
      <c r="O36" s="122">
        <f>SUM(E36,G36,I36,K36,M36)</f>
        <v>1</v>
      </c>
      <c r="P36" s="123">
        <f>SUM(F36,H36,J36,L36,N36)</f>
        <v>0</v>
      </c>
    </row>
    <row r="37" spans="1:16" ht="20.25" x14ac:dyDescent="0.3">
      <c r="A37" s="392"/>
      <c r="B37" s="393"/>
      <c r="C37" s="393"/>
      <c r="D37" s="394"/>
      <c r="E37" s="124"/>
      <c r="F37" s="121"/>
      <c r="G37" s="121"/>
      <c r="H37" s="121"/>
      <c r="I37" s="121"/>
      <c r="J37" s="121"/>
      <c r="K37" s="121"/>
      <c r="L37" s="121"/>
      <c r="M37" s="121"/>
      <c r="N37" s="121"/>
      <c r="O37" s="122"/>
      <c r="P37" s="123"/>
    </row>
    <row r="38" spans="1:16" ht="20.25" x14ac:dyDescent="0.3">
      <c r="A38" s="125" t="s">
        <v>50</v>
      </c>
      <c r="B38" s="126"/>
      <c r="C38" s="126"/>
      <c r="D38" s="119" t="s">
        <v>72</v>
      </c>
      <c r="E38" s="120"/>
      <c r="F38" s="121"/>
      <c r="G38" s="121"/>
      <c r="H38" s="121"/>
      <c r="I38" s="121"/>
      <c r="J38" s="121"/>
      <c r="K38" s="121"/>
      <c r="L38" s="121"/>
      <c r="M38" s="121"/>
      <c r="N38" s="121"/>
      <c r="O38" s="122">
        <f>SUM(E38,G38,I38,K38,M38)</f>
        <v>0</v>
      </c>
      <c r="P38" s="123">
        <f>SUM(F38,H38,J38,L38,N38)</f>
        <v>0</v>
      </c>
    </row>
    <row r="39" spans="1:16" ht="20.25" x14ac:dyDescent="0.3">
      <c r="A39" s="392"/>
      <c r="B39" s="393"/>
      <c r="C39" s="393"/>
      <c r="D39" s="394"/>
      <c r="E39" s="124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3"/>
    </row>
    <row r="40" spans="1:16" ht="20.25" x14ac:dyDescent="0.3">
      <c r="A40" s="127" t="s">
        <v>6</v>
      </c>
      <c r="B40" s="128"/>
      <c r="C40" s="129" t="s">
        <v>72</v>
      </c>
      <c r="D40" s="130" t="s">
        <v>72</v>
      </c>
      <c r="E40" s="131">
        <f>SUM(E10:E38)</f>
        <v>1</v>
      </c>
      <c r="F40" s="132">
        <f t="shared" ref="F40:N40" si="0">SUM(F10:F38)</f>
        <v>1</v>
      </c>
      <c r="G40" s="132">
        <f>SUM(G10:G38)</f>
        <v>2</v>
      </c>
      <c r="H40" s="132">
        <f t="shared" si="0"/>
        <v>0</v>
      </c>
      <c r="I40" s="132">
        <f>SUM(I10:I38)</f>
        <v>0</v>
      </c>
      <c r="J40" s="132">
        <f t="shared" si="0"/>
        <v>0</v>
      </c>
      <c r="K40" s="132">
        <f>SUM(K10:K38)</f>
        <v>0</v>
      </c>
      <c r="L40" s="132">
        <f t="shared" si="0"/>
        <v>0</v>
      </c>
      <c r="M40" s="132">
        <f>SUM(M10:M38)</f>
        <v>2</v>
      </c>
      <c r="N40" s="132">
        <f t="shared" si="0"/>
        <v>2</v>
      </c>
      <c r="O40" s="133">
        <f>SUM(O10,O12,O14,O16,O18,O20,O22,O24,O26,O28,O30,O32,O34,O36,O38)</f>
        <v>5</v>
      </c>
      <c r="P40" s="134">
        <f>SUM(P10,P12,P14,P16,P18,P20,P22,P24,P26,P28,P30,P32,P34,P36,P38)</f>
        <v>3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24"/>
  <sheetViews>
    <sheetView topLeftCell="A10" zoomScale="80" zoomScaleNormal="80" workbookViewId="0">
      <selection activeCell="J17" sqref="J17"/>
    </sheetView>
  </sheetViews>
  <sheetFormatPr defaultRowHeight="12.75" x14ac:dyDescent="0.2"/>
  <cols>
    <col min="1" max="1" width="20.5703125" customWidth="1"/>
    <col min="2" max="2" width="11.42578125" customWidth="1"/>
    <col min="3" max="3" width="24.42578125" customWidth="1"/>
    <col min="4" max="4" width="22" customWidth="1"/>
    <col min="5" max="5" width="18.85546875" customWidth="1"/>
    <col min="6" max="6" width="22.140625" customWidth="1"/>
    <col min="7" max="7" width="25.7109375" customWidth="1"/>
    <col min="8" max="8" width="23" customWidth="1"/>
    <col min="9" max="9" width="19.140625" customWidth="1"/>
    <col min="10" max="10" width="22.5703125" customWidth="1"/>
    <col min="11" max="11" width="19.42578125" customWidth="1"/>
    <col min="12" max="12" width="21.140625" customWidth="1"/>
    <col min="13" max="13" width="12.28515625" customWidth="1"/>
    <col min="14" max="14" width="12.140625" customWidth="1"/>
    <col min="15" max="15" width="16.5703125" customWidth="1"/>
    <col min="16" max="16" width="12.85546875" customWidth="1"/>
    <col min="17" max="17" width="13.85546875" customWidth="1"/>
    <col min="18" max="18" width="15.85546875" customWidth="1"/>
  </cols>
  <sheetData>
    <row r="3" spans="1:18" ht="132.75" customHeight="1" x14ac:dyDescent="0.2">
      <c r="A3" s="19" t="s">
        <v>1</v>
      </c>
      <c r="B3" s="20" t="s">
        <v>2</v>
      </c>
      <c r="C3" s="20" t="s">
        <v>110</v>
      </c>
      <c r="D3" s="20" t="s">
        <v>111</v>
      </c>
      <c r="E3" s="20" t="s">
        <v>112</v>
      </c>
      <c r="F3" s="20" t="s">
        <v>113</v>
      </c>
      <c r="G3" s="20" t="s">
        <v>114</v>
      </c>
      <c r="H3" s="20" t="s">
        <v>115</v>
      </c>
      <c r="I3" s="20" t="s">
        <v>116</v>
      </c>
      <c r="J3" s="20" t="s">
        <v>117</v>
      </c>
      <c r="K3" s="20" t="s">
        <v>118</v>
      </c>
      <c r="L3" s="20" t="s">
        <v>119</v>
      </c>
      <c r="M3" s="305" t="s">
        <v>120</v>
      </c>
      <c r="N3" s="306"/>
      <c r="O3" s="307"/>
      <c r="P3" s="305" t="s">
        <v>121</v>
      </c>
      <c r="Q3" s="306"/>
      <c r="R3" s="307"/>
    </row>
    <row r="4" spans="1:18" ht="27" x14ac:dyDescent="0.2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 t="s">
        <v>6</v>
      </c>
      <c r="N4" s="23" t="s">
        <v>7</v>
      </c>
      <c r="O4" s="23" t="s">
        <v>8</v>
      </c>
      <c r="P4" s="23" t="s">
        <v>6</v>
      </c>
      <c r="Q4" s="23" t="s">
        <v>7</v>
      </c>
      <c r="R4" s="23" t="s">
        <v>8</v>
      </c>
    </row>
    <row r="5" spans="1:18" ht="27" customHeight="1" x14ac:dyDescent="0.2">
      <c r="A5" s="24" t="s">
        <v>99</v>
      </c>
      <c r="B5" s="25">
        <v>2012</v>
      </c>
      <c r="C5" s="26">
        <v>8503</v>
      </c>
      <c r="D5" s="27"/>
      <c r="E5" s="28">
        <v>37</v>
      </c>
      <c r="F5" s="27"/>
      <c r="G5" s="28">
        <v>345</v>
      </c>
      <c r="H5" s="27"/>
      <c r="I5" s="26">
        <v>8121</v>
      </c>
      <c r="J5" s="29"/>
      <c r="K5" s="34">
        <v>40</v>
      </c>
      <c r="L5" s="31"/>
      <c r="M5" s="32">
        <f>SUM(N5:O5)</f>
        <v>465</v>
      </c>
      <c r="N5" s="28">
        <v>384</v>
      </c>
      <c r="O5" s="28">
        <v>81</v>
      </c>
      <c r="P5" s="31"/>
      <c r="Q5" s="31"/>
      <c r="R5" s="31"/>
    </row>
    <row r="6" spans="1:18" ht="27" customHeight="1" x14ac:dyDescent="0.2">
      <c r="A6" s="24" t="s">
        <v>99</v>
      </c>
      <c r="B6" s="24">
        <v>2013</v>
      </c>
      <c r="C6" s="36">
        <v>8695</v>
      </c>
      <c r="D6" s="33">
        <f>(C6-C5)/C5</f>
        <v>2.2580265788545221E-2</v>
      </c>
      <c r="E6" s="38">
        <v>39</v>
      </c>
      <c r="F6" s="33">
        <f>(E6-E5)/E5</f>
        <v>5.4054054054054057E-2</v>
      </c>
      <c r="G6" s="38">
        <v>288</v>
      </c>
      <c r="H6" s="33">
        <f>(G6-G5)/G5</f>
        <v>-0.16521739130434782</v>
      </c>
      <c r="I6" s="36">
        <v>8368</v>
      </c>
      <c r="J6" s="33">
        <f>(I6-I5)/I5</f>
        <v>3.0414973525427904E-2</v>
      </c>
      <c r="K6" s="39">
        <v>47</v>
      </c>
      <c r="L6" s="33">
        <f>(K6-K5)/K5</f>
        <v>0.17499999999999999</v>
      </c>
      <c r="M6" s="40">
        <f>SUM(N6:O6)</f>
        <v>319</v>
      </c>
      <c r="N6" s="38">
        <v>260</v>
      </c>
      <c r="O6" s="38">
        <v>59</v>
      </c>
      <c r="P6" s="35">
        <f t="shared" ref="P6:R9" si="0">(M6-M5)/M5</f>
        <v>-0.3139784946236559</v>
      </c>
      <c r="Q6" s="33">
        <f t="shared" si="0"/>
        <v>-0.32291666666666669</v>
      </c>
      <c r="R6" s="33">
        <f t="shared" si="0"/>
        <v>-0.27160493827160492</v>
      </c>
    </row>
    <row r="7" spans="1:18" ht="27" customHeight="1" x14ac:dyDescent="0.2">
      <c r="A7" s="24" t="s">
        <v>99</v>
      </c>
      <c r="B7" s="24">
        <v>2014</v>
      </c>
      <c r="C7" s="36">
        <v>9296</v>
      </c>
      <c r="D7" s="37">
        <f>(C7-C6)/C6</f>
        <v>6.9120184013801031E-2</v>
      </c>
      <c r="E7" s="38">
        <v>41</v>
      </c>
      <c r="F7" s="37">
        <f>(E7-E6)/E6</f>
        <v>5.128205128205128E-2</v>
      </c>
      <c r="G7" s="38">
        <v>288</v>
      </c>
      <c r="H7" s="37">
        <f>(G7-G6)/G6</f>
        <v>0</v>
      </c>
      <c r="I7" s="36">
        <v>8967</v>
      </c>
      <c r="J7" s="37">
        <f>(I7-I6)/I6</f>
        <v>7.158221797323136E-2</v>
      </c>
      <c r="K7" s="39">
        <v>47</v>
      </c>
      <c r="L7" s="37">
        <f>(K7-K6)/K6</f>
        <v>0</v>
      </c>
      <c r="M7" s="40">
        <f>SUM(N7:O7)</f>
        <v>363</v>
      </c>
      <c r="N7" s="38">
        <v>301</v>
      </c>
      <c r="O7" s="38">
        <v>62</v>
      </c>
      <c r="P7" s="41">
        <f t="shared" si="0"/>
        <v>0.13793103448275862</v>
      </c>
      <c r="Q7" s="37">
        <f t="shared" si="0"/>
        <v>0.15769230769230769</v>
      </c>
      <c r="R7" s="37">
        <f t="shared" si="0"/>
        <v>5.0847457627118647E-2</v>
      </c>
    </row>
    <row r="8" spans="1:18" ht="27" customHeight="1" x14ac:dyDescent="0.2">
      <c r="A8" s="24" t="s">
        <v>99</v>
      </c>
      <c r="B8" s="24">
        <v>2015</v>
      </c>
      <c r="C8" s="36">
        <v>9794</v>
      </c>
      <c r="D8" s="37">
        <f>(C8-C7)/C7</f>
        <v>5.3571428571428568E-2</v>
      </c>
      <c r="E8" s="38">
        <v>29</v>
      </c>
      <c r="F8" s="37">
        <f>(E8-E7)/E7</f>
        <v>-0.29268292682926828</v>
      </c>
      <c r="G8" s="38">
        <v>343</v>
      </c>
      <c r="H8" s="42" t="s">
        <v>122</v>
      </c>
      <c r="I8" s="36">
        <v>9422</v>
      </c>
      <c r="J8" s="37">
        <f>(I8-I7)/I7</f>
        <v>5.07416081186573E-2</v>
      </c>
      <c r="K8" s="39">
        <v>34</v>
      </c>
      <c r="L8" s="43" t="s">
        <v>122</v>
      </c>
      <c r="M8" s="40">
        <f>SUM(N8:O8)</f>
        <v>407</v>
      </c>
      <c r="N8" s="38">
        <v>347</v>
      </c>
      <c r="O8" s="38">
        <v>60</v>
      </c>
      <c r="P8" s="41">
        <f t="shared" si="0"/>
        <v>0.12121212121212122</v>
      </c>
      <c r="Q8" s="37">
        <f t="shared" si="0"/>
        <v>0.15282392026578073</v>
      </c>
      <c r="R8" s="37">
        <f t="shared" si="0"/>
        <v>-3.2258064516129031E-2</v>
      </c>
    </row>
    <row r="9" spans="1:18" ht="27" customHeight="1" x14ac:dyDescent="0.2">
      <c r="A9" s="24" t="s">
        <v>99</v>
      </c>
      <c r="B9" s="24">
        <v>2016</v>
      </c>
      <c r="C9" s="36">
        <v>9163</v>
      </c>
      <c r="D9" s="37">
        <f>(C9-C8)/C8</f>
        <v>-6.4427200326730646E-2</v>
      </c>
      <c r="E9" s="38">
        <v>34</v>
      </c>
      <c r="F9" s="37">
        <f>(E9-E8)/E8</f>
        <v>0.17241379310344829</v>
      </c>
      <c r="G9" s="38">
        <v>382</v>
      </c>
      <c r="H9" s="37">
        <f>(G9-G8)/G8</f>
        <v>0.11370262390670553</v>
      </c>
      <c r="I9" s="36">
        <v>8747</v>
      </c>
      <c r="J9" s="37">
        <f>(I9-I8)/I8</f>
        <v>-7.1640840585862869E-2</v>
      </c>
      <c r="K9" s="39">
        <v>40</v>
      </c>
      <c r="L9" s="37">
        <f>(K9-K8)/K8</f>
        <v>0.17647058823529413</v>
      </c>
      <c r="M9" s="40">
        <f>SUM(N9:O9)</f>
        <v>466</v>
      </c>
      <c r="N9" s="38">
        <v>405</v>
      </c>
      <c r="O9" s="38">
        <v>61</v>
      </c>
      <c r="P9" s="41">
        <f t="shared" si="0"/>
        <v>0.14496314496314497</v>
      </c>
      <c r="Q9" s="37">
        <f t="shared" si="0"/>
        <v>0.16714697406340057</v>
      </c>
      <c r="R9" s="37">
        <f t="shared" si="0"/>
        <v>1.6666666666666666E-2</v>
      </c>
    </row>
    <row r="10" spans="1:18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27" customHeight="1" x14ac:dyDescent="0.2">
      <c r="A11" s="24" t="s">
        <v>99</v>
      </c>
      <c r="B11" s="24">
        <v>2016</v>
      </c>
      <c r="C11" s="46">
        <v>9163</v>
      </c>
      <c r="D11" s="37">
        <f>(C11-C16)/C16</f>
        <v>-0.16836086404066072</v>
      </c>
      <c r="E11" s="40">
        <f>SUM(E12:E14)</f>
        <v>34</v>
      </c>
      <c r="F11" s="37">
        <f>(E11-E16)/E16</f>
        <v>0.17241379310344829</v>
      </c>
      <c r="G11" s="40">
        <f>SUM(G12:G14)</f>
        <v>382</v>
      </c>
      <c r="H11" s="37">
        <f>(G11-G16)/G16</f>
        <v>0.16463414634146342</v>
      </c>
      <c r="I11" s="46">
        <f>SUM(I12:I14)</f>
        <v>8747</v>
      </c>
      <c r="J11" s="37">
        <f>(I11-I16)/I16</f>
        <v>-0.1795328768408217</v>
      </c>
      <c r="K11" s="47">
        <f>SUM(K12:K14)</f>
        <v>40</v>
      </c>
      <c r="L11" s="37">
        <f>(K11-K16)/K16</f>
        <v>0.17647058823529413</v>
      </c>
      <c r="M11" s="40">
        <f>SUM(N11:O11)</f>
        <v>466</v>
      </c>
      <c r="N11" s="38">
        <v>405</v>
      </c>
      <c r="O11" s="38">
        <v>61</v>
      </c>
      <c r="P11" s="41">
        <f>(M11-M16)/M16</f>
        <v>8.8785046728971959E-2</v>
      </c>
      <c r="Q11" s="37">
        <f>(N11-N16)/N16</f>
        <v>0.18421052631578946</v>
      </c>
      <c r="R11" s="37">
        <f>(O11-O16)/O16</f>
        <v>-0.29069767441860467</v>
      </c>
    </row>
    <row r="12" spans="1:18" ht="27" customHeight="1" x14ac:dyDescent="0.2">
      <c r="A12" s="24" t="s">
        <v>100</v>
      </c>
      <c r="B12" s="24">
        <v>2016</v>
      </c>
      <c r="C12" s="36">
        <v>2720</v>
      </c>
      <c r="D12" s="33">
        <f>(C12-C19)/C19</f>
        <v>-0.23033389926428977</v>
      </c>
      <c r="E12" s="38">
        <v>17</v>
      </c>
      <c r="F12" s="37">
        <f>(E12-E19)/E19</f>
        <v>0.7</v>
      </c>
      <c r="G12" s="38">
        <v>89</v>
      </c>
      <c r="H12" s="37">
        <f>(G12-G19)/G19</f>
        <v>-0.23931623931623933</v>
      </c>
      <c r="I12" s="36">
        <v>2614</v>
      </c>
      <c r="J12" s="37">
        <f>(I12-I19)/I19</f>
        <v>-0.23275609040211329</v>
      </c>
      <c r="K12" s="39">
        <v>21</v>
      </c>
      <c r="L12" s="37">
        <f>(K12-K19)/K19</f>
        <v>0.90909090909090906</v>
      </c>
      <c r="M12" s="40">
        <f>SUM(N12:O12)</f>
        <v>104</v>
      </c>
      <c r="N12" s="38">
        <v>84</v>
      </c>
      <c r="O12" s="38">
        <v>20</v>
      </c>
      <c r="P12" s="41">
        <f>(M12-M19)/M19</f>
        <v>-0.25179856115107913</v>
      </c>
      <c r="Q12" s="37">
        <f>(N12-N19)/N19</f>
        <v>-0.23636363636363636</v>
      </c>
      <c r="R12" s="37">
        <f>(O12-O19)/O19</f>
        <v>-0.31034482758620691</v>
      </c>
    </row>
    <row r="13" spans="1:18" ht="27" customHeight="1" x14ac:dyDescent="0.2">
      <c r="A13" s="24" t="s">
        <v>101</v>
      </c>
      <c r="B13" s="24">
        <v>2016</v>
      </c>
      <c r="C13" s="36">
        <v>3077</v>
      </c>
      <c r="D13" s="33">
        <f>(C13-C12)/C12</f>
        <v>0.13125000000000001</v>
      </c>
      <c r="E13" s="38">
        <v>10</v>
      </c>
      <c r="F13" s="37">
        <f>(E13-E12)/E12</f>
        <v>-0.41176470588235292</v>
      </c>
      <c r="G13" s="38">
        <v>147</v>
      </c>
      <c r="H13" s="37">
        <f>(G13-G12)/G12</f>
        <v>0.651685393258427</v>
      </c>
      <c r="I13" s="36">
        <v>2920</v>
      </c>
      <c r="J13" s="37">
        <f>(I13-I12)/I12</f>
        <v>0.117061973986228</v>
      </c>
      <c r="K13" s="39">
        <v>11</v>
      </c>
      <c r="L13" s="37">
        <f>(K13-K12)/K12</f>
        <v>-0.47619047619047616</v>
      </c>
      <c r="M13" s="40">
        <f>SUM(N13:O13)</f>
        <v>182</v>
      </c>
      <c r="N13" s="38">
        <v>173</v>
      </c>
      <c r="O13" s="38">
        <v>9</v>
      </c>
      <c r="P13" s="41">
        <f t="shared" ref="P13:R14" si="1">(M13-M12)/M12</f>
        <v>0.75</v>
      </c>
      <c r="Q13" s="37">
        <f t="shared" si="1"/>
        <v>1.0595238095238095</v>
      </c>
      <c r="R13" s="37">
        <f t="shared" si="1"/>
        <v>-0.55000000000000004</v>
      </c>
    </row>
    <row r="14" spans="1:18" ht="27" customHeight="1" x14ac:dyDescent="0.2">
      <c r="A14" s="24" t="s">
        <v>102</v>
      </c>
      <c r="B14" s="24">
        <v>2016</v>
      </c>
      <c r="C14" s="36">
        <v>3366</v>
      </c>
      <c r="D14" s="33">
        <f>(C14-C13)/C13</f>
        <v>9.3922651933701654E-2</v>
      </c>
      <c r="E14" s="38">
        <v>7</v>
      </c>
      <c r="F14" s="37">
        <f>(E14-E13)/E13</f>
        <v>-0.3</v>
      </c>
      <c r="G14" s="38">
        <v>146</v>
      </c>
      <c r="H14" s="37">
        <f>(G14-G13)/G13</f>
        <v>-6.8027210884353739E-3</v>
      </c>
      <c r="I14" s="36">
        <v>3213</v>
      </c>
      <c r="J14" s="37">
        <f>(I14-I13)/I13</f>
        <v>0.10034246575342466</v>
      </c>
      <c r="K14" s="39">
        <v>8</v>
      </c>
      <c r="L14" s="37">
        <f>(K14-K13)/K13</f>
        <v>-0.27272727272727271</v>
      </c>
      <c r="M14" s="40">
        <f>SUM(N14:O14)</f>
        <v>180</v>
      </c>
      <c r="N14" s="38">
        <v>148</v>
      </c>
      <c r="O14" s="38">
        <v>32</v>
      </c>
      <c r="P14" s="41">
        <f t="shared" si="1"/>
        <v>-1.098901098901099E-2</v>
      </c>
      <c r="Q14" s="37">
        <f t="shared" si="1"/>
        <v>-0.14450867052023122</v>
      </c>
      <c r="R14" s="37">
        <f t="shared" si="1"/>
        <v>2.5555555555555554</v>
      </c>
    </row>
    <row r="15" spans="1:18" ht="23.25" x14ac:dyDescent="0.2">
      <c r="A15" s="48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27" customHeight="1" x14ac:dyDescent="0.2">
      <c r="A16" s="24" t="s">
        <v>87</v>
      </c>
      <c r="B16" s="24">
        <v>2015</v>
      </c>
      <c r="C16" s="46">
        <f>SUM(C17:C19)</f>
        <v>11018</v>
      </c>
      <c r="D16" s="49"/>
      <c r="E16" s="40">
        <f>SUM(E17:E19)</f>
        <v>29</v>
      </c>
      <c r="F16" s="50"/>
      <c r="G16" s="40">
        <f>SUM(G17:G19)</f>
        <v>328</v>
      </c>
      <c r="H16" s="50"/>
      <c r="I16" s="46">
        <f>SUM(I17:I19)</f>
        <v>10661</v>
      </c>
      <c r="J16" s="51"/>
      <c r="K16" s="52">
        <f>SUM(K17:K19)</f>
        <v>34</v>
      </c>
      <c r="L16" s="53"/>
      <c r="M16" s="40">
        <f>SUM(N16:O16)</f>
        <v>428</v>
      </c>
      <c r="N16" s="38">
        <v>342</v>
      </c>
      <c r="O16" s="38">
        <v>86</v>
      </c>
      <c r="P16" s="53"/>
      <c r="Q16" s="53"/>
      <c r="R16" s="53"/>
    </row>
    <row r="17" spans="1:18" ht="27" customHeight="1" x14ac:dyDescent="0.2">
      <c r="A17" s="24" t="s">
        <v>88</v>
      </c>
      <c r="B17" s="24">
        <v>2015</v>
      </c>
      <c r="C17" s="36">
        <v>3882</v>
      </c>
      <c r="D17" s="54"/>
      <c r="E17" s="38">
        <v>8</v>
      </c>
      <c r="F17" s="27"/>
      <c r="G17" s="38">
        <v>99</v>
      </c>
      <c r="H17" s="27"/>
      <c r="I17" s="36">
        <v>3775</v>
      </c>
      <c r="J17" s="55"/>
      <c r="K17" s="30">
        <v>8</v>
      </c>
      <c r="L17" s="53"/>
      <c r="M17" s="40">
        <f>SUM(N17:O17)</f>
        <v>130</v>
      </c>
      <c r="N17" s="38">
        <v>109</v>
      </c>
      <c r="O17" s="38">
        <v>21</v>
      </c>
      <c r="P17" s="53"/>
      <c r="Q17" s="53"/>
      <c r="R17" s="53"/>
    </row>
    <row r="18" spans="1:18" ht="27" customHeight="1" x14ac:dyDescent="0.2">
      <c r="A18" s="24" t="s">
        <v>89</v>
      </c>
      <c r="B18" s="24">
        <v>2015</v>
      </c>
      <c r="C18" s="36">
        <v>3602</v>
      </c>
      <c r="D18" s="33">
        <f>(C18-C17)/C17</f>
        <v>-7.2127769191138585E-2</v>
      </c>
      <c r="E18" s="38">
        <v>11</v>
      </c>
      <c r="F18" s="37">
        <f>(E18-E17)/E17</f>
        <v>0.375</v>
      </c>
      <c r="G18" s="38">
        <v>112</v>
      </c>
      <c r="H18" s="37">
        <f>(G18-G17)/G17</f>
        <v>0.13131313131313133</v>
      </c>
      <c r="I18" s="36">
        <v>3479</v>
      </c>
      <c r="J18" s="37">
        <f>(I18-I17)/I17</f>
        <v>-7.8410596026490073E-2</v>
      </c>
      <c r="K18" s="39">
        <v>15</v>
      </c>
      <c r="L18" s="37">
        <f>(K18-K17)/K17</f>
        <v>0.875</v>
      </c>
      <c r="M18" s="40">
        <f>SUM(N18:O18)</f>
        <v>159</v>
      </c>
      <c r="N18" s="38">
        <v>123</v>
      </c>
      <c r="O18" s="38">
        <v>36</v>
      </c>
      <c r="P18" s="41">
        <f t="shared" ref="P18:R19" si="2">(M18-M17)/M17</f>
        <v>0.22307692307692309</v>
      </c>
      <c r="Q18" s="37">
        <f t="shared" si="2"/>
        <v>0.12844036697247707</v>
      </c>
      <c r="R18" s="37">
        <f t="shared" si="2"/>
        <v>0.7142857142857143</v>
      </c>
    </row>
    <row r="19" spans="1:18" ht="27" customHeight="1" x14ac:dyDescent="0.2">
      <c r="A19" s="24" t="s">
        <v>90</v>
      </c>
      <c r="B19" s="24">
        <v>2015</v>
      </c>
      <c r="C19" s="36">
        <v>3534</v>
      </c>
      <c r="D19" s="33">
        <f>(C19-C18)/C18</f>
        <v>-1.8878400888395337E-2</v>
      </c>
      <c r="E19" s="38">
        <v>10</v>
      </c>
      <c r="F19" s="37">
        <f>(E19-E18)/E18</f>
        <v>-9.0909090909090912E-2</v>
      </c>
      <c r="G19" s="38">
        <v>117</v>
      </c>
      <c r="H19" s="37">
        <f>(G19-G18)/G18</f>
        <v>4.4642857142857144E-2</v>
      </c>
      <c r="I19" s="36">
        <v>3407</v>
      </c>
      <c r="J19" s="37">
        <f>(I19-I18)/I18</f>
        <v>-2.0695602184535786E-2</v>
      </c>
      <c r="K19" s="39">
        <v>11</v>
      </c>
      <c r="L19" s="37">
        <f>(K19-K18)/K18</f>
        <v>-0.26666666666666666</v>
      </c>
      <c r="M19" s="40">
        <f>SUM(N19:O19)</f>
        <v>139</v>
      </c>
      <c r="N19" s="38">
        <v>110</v>
      </c>
      <c r="O19" s="38">
        <v>29</v>
      </c>
      <c r="P19" s="41">
        <f t="shared" si="2"/>
        <v>-0.12578616352201258</v>
      </c>
      <c r="Q19" s="37">
        <f t="shared" si="2"/>
        <v>-0.10569105691056911</v>
      </c>
      <c r="R19" s="37">
        <f t="shared" si="2"/>
        <v>-0.19444444444444445</v>
      </c>
    </row>
    <row r="22" spans="1:18" ht="20.25" x14ac:dyDescent="0.3">
      <c r="D22" s="213"/>
      <c r="E22" s="214" t="s">
        <v>143</v>
      </c>
      <c r="F22" s="214" t="s">
        <v>144</v>
      </c>
      <c r="G22" s="214" t="s">
        <v>145</v>
      </c>
      <c r="H22" s="210"/>
      <c r="I22" s="210"/>
    </row>
    <row r="23" spans="1:18" ht="20.25" x14ac:dyDescent="0.3">
      <c r="D23" s="211" t="s">
        <v>19</v>
      </c>
      <c r="E23" s="212">
        <f>I11/C11</f>
        <v>0.95460002182691261</v>
      </c>
      <c r="F23" s="212">
        <f>G11/C11</f>
        <v>4.168940303394085E-2</v>
      </c>
      <c r="G23" s="212">
        <f>E11/C11</f>
        <v>3.7105751391465678E-3</v>
      </c>
      <c r="H23" s="210"/>
      <c r="I23" s="210"/>
    </row>
    <row r="24" spans="1:18" ht="20.25" x14ac:dyDescent="0.3">
      <c r="E24" s="210"/>
      <c r="F24" s="210"/>
      <c r="G24" s="210"/>
      <c r="H24" s="210"/>
      <c r="I24" s="210"/>
    </row>
  </sheetData>
  <mergeCells count="2">
    <mergeCell ref="M3:O3"/>
    <mergeCell ref="P3:R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0" zoomScaleNormal="70" workbookViewId="0">
      <selection activeCell="P12" sqref="P12"/>
    </sheetView>
  </sheetViews>
  <sheetFormatPr defaultRowHeight="12.75" x14ac:dyDescent="0.2"/>
  <cols>
    <col min="1" max="1" width="22.42578125" style="5" customWidth="1"/>
    <col min="2" max="2" width="15" style="5" customWidth="1"/>
    <col min="3" max="3" width="15.5703125" style="5" customWidth="1"/>
    <col min="4" max="4" width="18.140625" style="5" customWidth="1"/>
    <col min="5" max="5" width="16.85546875" style="5" customWidth="1"/>
    <col min="6" max="6" width="16.140625" style="5" customWidth="1"/>
    <col min="7" max="7" width="17" style="5" customWidth="1"/>
    <col min="8" max="8" width="16" style="5" customWidth="1"/>
    <col min="9" max="9" width="18.7109375" style="5" customWidth="1"/>
    <col min="10" max="11" width="9.140625" style="5"/>
    <col min="12" max="12" width="9.42578125" style="5" bestFit="1" customWidth="1"/>
    <col min="13" max="16384" width="9.140625" style="5"/>
  </cols>
  <sheetData>
    <row r="1" spans="1:21" ht="31.5" customHeight="1" x14ac:dyDescent="0.4">
      <c r="A1" s="290" t="s">
        <v>124</v>
      </c>
      <c r="B1" s="290"/>
      <c r="C1" s="290"/>
      <c r="D1" s="290"/>
      <c r="E1" s="290"/>
      <c r="F1" s="290"/>
      <c r="G1" s="290"/>
      <c r="H1" s="290"/>
      <c r="I1" s="290"/>
    </row>
    <row r="2" spans="1:21" ht="29.25" customHeight="1" x14ac:dyDescent="0.2">
      <c r="A2" s="291" t="s">
        <v>128</v>
      </c>
      <c r="B2" s="291"/>
      <c r="C2" s="291"/>
      <c r="D2" s="291"/>
      <c r="E2" s="291"/>
      <c r="F2" s="291"/>
      <c r="G2" s="291"/>
      <c r="H2" s="291"/>
      <c r="I2" s="291"/>
    </row>
    <row r="3" spans="1:21" ht="15" customHeight="1" x14ac:dyDescent="0.2">
      <c r="A3" s="309" t="s">
        <v>1</v>
      </c>
      <c r="B3" s="310"/>
      <c r="C3" s="310"/>
      <c r="D3" s="310"/>
      <c r="E3" s="311"/>
      <c r="F3" s="318" t="s">
        <v>2</v>
      </c>
      <c r="G3" s="318" t="s">
        <v>84</v>
      </c>
      <c r="H3" s="318" t="s">
        <v>85</v>
      </c>
      <c r="I3" s="318" t="s">
        <v>125</v>
      </c>
    </row>
    <row r="4" spans="1:21" ht="15" customHeight="1" x14ac:dyDescent="0.2">
      <c r="A4" s="312"/>
      <c r="B4" s="313"/>
      <c r="C4" s="313"/>
      <c r="D4" s="313"/>
      <c r="E4" s="314"/>
      <c r="F4" s="319"/>
      <c r="G4" s="319"/>
      <c r="H4" s="319"/>
      <c r="I4" s="319"/>
    </row>
    <row r="5" spans="1:21" ht="15" customHeight="1" x14ac:dyDescent="0.2">
      <c r="A5" s="312"/>
      <c r="B5" s="313"/>
      <c r="C5" s="313"/>
      <c r="D5" s="313"/>
      <c r="E5" s="314"/>
      <c r="F5" s="319"/>
      <c r="G5" s="319"/>
      <c r="H5" s="319"/>
      <c r="I5" s="319"/>
    </row>
    <row r="6" spans="1:21" ht="15" customHeight="1" x14ac:dyDescent="0.2">
      <c r="A6" s="312"/>
      <c r="B6" s="313"/>
      <c r="C6" s="313"/>
      <c r="D6" s="313"/>
      <c r="E6" s="314"/>
      <c r="F6" s="319"/>
      <c r="G6" s="319"/>
      <c r="H6" s="319"/>
      <c r="I6" s="319"/>
    </row>
    <row r="7" spans="1:21" ht="15" customHeight="1" x14ac:dyDescent="0.2">
      <c r="A7" s="315"/>
      <c r="B7" s="316"/>
      <c r="C7" s="316"/>
      <c r="D7" s="316"/>
      <c r="E7" s="317"/>
      <c r="F7" s="320"/>
      <c r="G7" s="320"/>
      <c r="H7" s="320"/>
      <c r="I7" s="320"/>
    </row>
    <row r="8" spans="1:21" ht="25.5" customHeight="1" x14ac:dyDescent="0.35">
      <c r="A8" s="56"/>
      <c r="B8" s="57"/>
      <c r="C8" s="57"/>
      <c r="D8" s="58"/>
      <c r="E8" s="59"/>
      <c r="F8" s="60" t="s">
        <v>9</v>
      </c>
      <c r="G8" s="60" t="s">
        <v>10</v>
      </c>
      <c r="H8" s="60" t="s">
        <v>11</v>
      </c>
      <c r="I8" s="60" t="s">
        <v>12</v>
      </c>
    </row>
    <row r="9" spans="1:21" ht="45" customHeight="1" x14ac:dyDescent="0.4">
      <c r="A9" s="61" t="s">
        <v>99</v>
      </c>
      <c r="B9" s="57"/>
      <c r="C9" s="57" t="s">
        <v>72</v>
      </c>
      <c r="D9" s="57" t="s">
        <v>72</v>
      </c>
      <c r="E9" s="62" t="s">
        <v>72</v>
      </c>
      <c r="F9" s="63">
        <v>2012</v>
      </c>
      <c r="G9" s="63">
        <v>34</v>
      </c>
      <c r="H9" s="63">
        <v>6</v>
      </c>
      <c r="I9" s="64">
        <v>40</v>
      </c>
      <c r="J9" s="6"/>
      <c r="K9" s="6"/>
      <c r="L9" s="65"/>
      <c r="M9" s="6"/>
      <c r="T9" s="6"/>
      <c r="U9" s="6"/>
    </row>
    <row r="10" spans="1:21" ht="45" customHeight="1" x14ac:dyDescent="0.4">
      <c r="A10" s="61" t="s">
        <v>99</v>
      </c>
      <c r="B10" s="57"/>
      <c r="C10" s="57" t="s">
        <v>72</v>
      </c>
      <c r="D10" s="57" t="s">
        <v>72</v>
      </c>
      <c r="E10" s="62" t="s">
        <v>72</v>
      </c>
      <c r="F10" s="63">
        <v>2013</v>
      </c>
      <c r="G10" s="63">
        <v>37</v>
      </c>
      <c r="H10" s="63">
        <v>10</v>
      </c>
      <c r="I10" s="64">
        <v>47</v>
      </c>
      <c r="J10" s="6"/>
      <c r="K10" s="6"/>
      <c r="L10" s="6"/>
      <c r="M10" s="6"/>
      <c r="Q10" s="215"/>
      <c r="R10" s="215"/>
      <c r="T10" s="6"/>
      <c r="U10" s="6"/>
    </row>
    <row r="11" spans="1:21" ht="45" customHeight="1" x14ac:dyDescent="0.4">
      <c r="A11" s="61" t="s">
        <v>99</v>
      </c>
      <c r="B11" s="57"/>
      <c r="C11" s="57" t="s">
        <v>72</v>
      </c>
      <c r="D11" s="57" t="s">
        <v>72</v>
      </c>
      <c r="E11" s="62" t="s">
        <v>72</v>
      </c>
      <c r="F11" s="63">
        <v>2014</v>
      </c>
      <c r="G11" s="63">
        <v>41</v>
      </c>
      <c r="H11" s="63">
        <v>6</v>
      </c>
      <c r="I11" s="64">
        <v>47</v>
      </c>
      <c r="J11" s="6"/>
      <c r="K11" s="6"/>
      <c r="L11" s="6"/>
      <c r="M11" s="6"/>
      <c r="T11" s="6"/>
      <c r="U11" s="6"/>
    </row>
    <row r="12" spans="1:21" ht="45" customHeight="1" x14ac:dyDescent="0.4">
      <c r="A12" s="61" t="s">
        <v>99</v>
      </c>
      <c r="B12" s="57"/>
      <c r="C12" s="57" t="s">
        <v>72</v>
      </c>
      <c r="D12" s="57" t="s">
        <v>72</v>
      </c>
      <c r="E12" s="62" t="s">
        <v>72</v>
      </c>
      <c r="F12" s="63">
        <v>2015</v>
      </c>
      <c r="G12" s="63">
        <v>27</v>
      </c>
      <c r="H12" s="63">
        <v>7</v>
      </c>
      <c r="I12" s="64">
        <v>34</v>
      </c>
      <c r="J12" s="6"/>
      <c r="K12" s="6"/>
      <c r="L12" s="6"/>
      <c r="M12" s="6"/>
      <c r="T12" s="6"/>
      <c r="U12" s="6"/>
    </row>
    <row r="13" spans="1:21" ht="45" customHeight="1" x14ac:dyDescent="0.4">
      <c r="A13" s="66" t="s">
        <v>99</v>
      </c>
      <c r="B13" s="67"/>
      <c r="C13" s="67" t="s">
        <v>72</v>
      </c>
      <c r="D13" s="67" t="s">
        <v>72</v>
      </c>
      <c r="E13" s="68" t="s">
        <v>72</v>
      </c>
      <c r="F13" s="69">
        <v>2016</v>
      </c>
      <c r="G13" s="69">
        <v>30</v>
      </c>
      <c r="H13" s="69">
        <v>10</v>
      </c>
      <c r="I13" s="70">
        <v>40</v>
      </c>
      <c r="J13" s="6"/>
      <c r="K13" s="7"/>
      <c r="L13" s="6"/>
      <c r="M13" s="6"/>
      <c r="T13" s="6"/>
      <c r="U13" s="6"/>
    </row>
    <row r="14" spans="1:21" ht="13.5" customHeight="1" x14ac:dyDescent="0.4">
      <c r="A14" s="138"/>
      <c r="B14" s="139"/>
      <c r="C14" s="139"/>
      <c r="D14" s="139"/>
      <c r="E14" s="139"/>
      <c r="F14" s="136"/>
      <c r="G14" s="136"/>
      <c r="H14" s="136"/>
      <c r="I14" s="137"/>
      <c r="J14" s="6"/>
      <c r="K14" s="7"/>
      <c r="L14" s="6"/>
      <c r="M14" s="6"/>
      <c r="T14" s="6"/>
      <c r="U14" s="6"/>
    </row>
    <row r="15" spans="1:21" ht="22.5" customHeight="1" x14ac:dyDescent="0.25">
      <c r="D15" s="308" t="s">
        <v>133</v>
      </c>
      <c r="E15" s="308"/>
      <c r="F15" s="308"/>
      <c r="G15" s="308"/>
      <c r="H15" s="308"/>
      <c r="I15" s="308"/>
      <c r="T15" s="6"/>
      <c r="U15" s="6"/>
    </row>
    <row r="16" spans="1:21" ht="18" x14ac:dyDescent="0.25">
      <c r="D16" s="135"/>
      <c r="E16" s="135"/>
      <c r="F16" s="135"/>
      <c r="G16" s="308" t="s">
        <v>107</v>
      </c>
      <c r="H16" s="308"/>
      <c r="I16" s="308"/>
    </row>
    <row r="17" spans="1:9" ht="18" x14ac:dyDescent="0.25">
      <c r="I17" s="71"/>
    </row>
    <row r="18" spans="1:9" x14ac:dyDescent="0.2">
      <c r="F18" s="6"/>
      <c r="G18" s="6"/>
      <c r="H18" s="6"/>
      <c r="I18" s="11"/>
    </row>
    <row r="19" spans="1:9" ht="15" x14ac:dyDescent="0.25">
      <c r="A19" s="12"/>
      <c r="B19" s="13"/>
      <c r="C19" s="13"/>
      <c r="D19" s="13"/>
      <c r="E19" s="13"/>
      <c r="F19" s="14"/>
      <c r="G19" s="14"/>
      <c r="H19" s="14"/>
      <c r="I19" s="8"/>
    </row>
    <row r="20" spans="1:9" ht="14.25" x14ac:dyDescent="0.2">
      <c r="A20" s="15"/>
      <c r="B20" s="16"/>
      <c r="C20" s="16"/>
      <c r="D20" s="16"/>
      <c r="E20" s="16"/>
      <c r="F20" s="17"/>
      <c r="G20" s="17"/>
      <c r="H20" s="17"/>
      <c r="I20" s="7"/>
    </row>
    <row r="21" spans="1:9" ht="14.25" x14ac:dyDescent="0.2">
      <c r="A21" s="15"/>
      <c r="B21" s="16"/>
      <c r="C21" s="16"/>
      <c r="D21" s="16"/>
      <c r="E21" s="16"/>
      <c r="F21" s="17"/>
      <c r="G21" s="17"/>
      <c r="H21" s="17"/>
      <c r="I21" s="7"/>
    </row>
    <row r="22" spans="1:9" ht="14.25" x14ac:dyDescent="0.2">
      <c r="A22" s="15"/>
      <c r="B22" s="16"/>
      <c r="C22" s="16"/>
      <c r="D22" s="16"/>
      <c r="E22" s="16"/>
      <c r="F22" s="17"/>
      <c r="G22" s="17"/>
      <c r="H22" s="17"/>
      <c r="I22" s="7"/>
    </row>
    <row r="25" spans="1:9" x14ac:dyDescent="0.2">
      <c r="I25" s="18"/>
    </row>
  </sheetData>
  <mergeCells count="9">
    <mergeCell ref="D15:I15"/>
    <mergeCell ref="G16:I16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zoomScale="70" zoomScaleNormal="70" zoomScaleSheetLayoutView="80" workbookViewId="0">
      <selection activeCell="O36" sqref="O36"/>
    </sheetView>
  </sheetViews>
  <sheetFormatPr defaultRowHeight="12.75" x14ac:dyDescent="0.2"/>
  <cols>
    <col min="1" max="1" width="27.7109375" style="1" customWidth="1"/>
    <col min="2" max="2" width="12.5703125" style="1" customWidth="1"/>
    <col min="3" max="3" width="9.42578125" style="1" customWidth="1"/>
    <col min="4" max="4" width="8" style="1" customWidth="1"/>
    <col min="5" max="5" width="10.140625" style="1" customWidth="1"/>
    <col min="6" max="6" width="10.85546875" style="1" customWidth="1"/>
    <col min="7" max="7" width="18.140625" style="1" customWidth="1"/>
    <col min="8" max="8" width="17" style="1" customWidth="1"/>
    <col min="9" max="9" width="13.140625" style="1" customWidth="1"/>
    <col min="10" max="10" width="14.140625" style="1" customWidth="1"/>
    <col min="11" max="11" width="12.42578125" style="1" customWidth="1"/>
    <col min="12" max="12" width="14.140625" style="1" customWidth="1"/>
    <col min="13" max="13" width="17.7109375" style="1" customWidth="1"/>
    <col min="14" max="14" width="24.5703125" style="1" customWidth="1"/>
    <col min="15" max="16384" width="9.140625" style="1"/>
  </cols>
  <sheetData>
    <row r="1" spans="1:22" ht="36" customHeight="1" x14ac:dyDescent="0.4">
      <c r="A1" s="395" t="s">
        <v>147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22" ht="39.75" customHeight="1" x14ac:dyDescent="0.4">
      <c r="A2" s="395" t="s">
        <v>126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1:22" ht="39" customHeight="1" x14ac:dyDescent="0.4">
      <c r="A3" s="395" t="s">
        <v>127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1:22" ht="34.5" customHeight="1" x14ac:dyDescent="0.4">
      <c r="A4" s="395" t="s">
        <v>106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1:22" ht="48.75" customHeight="1" x14ac:dyDescent="0.2">
      <c r="A5" s="321" t="s">
        <v>17</v>
      </c>
      <c r="B5" s="322"/>
      <c r="C5" s="322"/>
      <c r="D5" s="322"/>
      <c r="E5" s="322"/>
      <c r="F5" s="323"/>
      <c r="G5" s="321" t="s">
        <v>51</v>
      </c>
      <c r="H5" s="323"/>
      <c r="I5" s="321" t="s">
        <v>52</v>
      </c>
      <c r="J5" s="323"/>
      <c r="K5" s="321" t="s">
        <v>123</v>
      </c>
      <c r="L5" s="323"/>
      <c r="M5" s="321" t="s">
        <v>65</v>
      </c>
      <c r="N5" s="323"/>
    </row>
    <row r="6" spans="1:22" ht="47.25" customHeight="1" x14ac:dyDescent="0.2">
      <c r="A6" s="324"/>
      <c r="B6" s="325"/>
      <c r="C6" s="325"/>
      <c r="D6" s="325"/>
      <c r="E6" s="325"/>
      <c r="F6" s="326"/>
      <c r="G6" s="327"/>
      <c r="H6" s="329"/>
      <c r="I6" s="327"/>
      <c r="J6" s="329"/>
      <c r="K6" s="327"/>
      <c r="L6" s="329"/>
      <c r="M6" s="327"/>
      <c r="N6" s="329"/>
    </row>
    <row r="7" spans="1:22" ht="27.75" customHeight="1" x14ac:dyDescent="0.2">
      <c r="A7" s="327"/>
      <c r="B7" s="328"/>
      <c r="C7" s="328"/>
      <c r="D7" s="328"/>
      <c r="E7" s="328"/>
      <c r="F7" s="329"/>
      <c r="G7" s="288" t="s">
        <v>18</v>
      </c>
      <c r="H7" s="288" t="s">
        <v>19</v>
      </c>
      <c r="I7" s="288" t="s">
        <v>18</v>
      </c>
      <c r="J7" s="288" t="s">
        <v>19</v>
      </c>
      <c r="K7" s="288" t="s">
        <v>18</v>
      </c>
      <c r="L7" s="288" t="s">
        <v>19</v>
      </c>
      <c r="M7" s="288" t="s">
        <v>18</v>
      </c>
      <c r="N7" s="288" t="s">
        <v>19</v>
      </c>
    </row>
    <row r="8" spans="1:22" ht="36" customHeight="1" x14ac:dyDescent="0.45">
      <c r="A8" s="217"/>
      <c r="B8" s="218"/>
      <c r="C8" s="218"/>
      <c r="D8" s="218"/>
      <c r="E8" s="218"/>
      <c r="F8" s="219"/>
      <c r="G8" s="220" t="s">
        <v>9</v>
      </c>
      <c r="H8" s="220" t="s">
        <v>10</v>
      </c>
      <c r="I8" s="220" t="s">
        <v>11</v>
      </c>
      <c r="J8" s="220" t="s">
        <v>12</v>
      </c>
      <c r="K8" s="220" t="s">
        <v>13</v>
      </c>
      <c r="L8" s="220" t="s">
        <v>14</v>
      </c>
      <c r="M8" s="220" t="s">
        <v>15</v>
      </c>
      <c r="N8" s="220" t="s">
        <v>16</v>
      </c>
    </row>
    <row r="9" spans="1:22" s="5" customFormat="1" ht="45" customHeight="1" x14ac:dyDescent="0.45">
      <c r="A9" s="221" t="s">
        <v>100</v>
      </c>
      <c r="B9" s="222" t="s">
        <v>72</v>
      </c>
      <c r="C9" s="218"/>
      <c r="D9" s="222" t="s">
        <v>72</v>
      </c>
      <c r="E9" s="218"/>
      <c r="F9" s="223" t="s">
        <v>72</v>
      </c>
      <c r="G9" s="224">
        <v>2720</v>
      </c>
      <c r="H9" s="225">
        <v>29.684601113172544</v>
      </c>
      <c r="I9" s="226">
        <v>17</v>
      </c>
      <c r="J9" s="225">
        <v>50</v>
      </c>
      <c r="K9" s="226">
        <v>21</v>
      </c>
      <c r="L9" s="225">
        <v>52.5</v>
      </c>
      <c r="M9" s="226">
        <v>89</v>
      </c>
      <c r="N9" s="225">
        <v>23.298429319371728</v>
      </c>
    </row>
    <row r="10" spans="1:22" s="5" customFormat="1" ht="45" customHeight="1" x14ac:dyDescent="0.45">
      <c r="A10" s="221" t="s">
        <v>101</v>
      </c>
      <c r="B10" s="222" t="s">
        <v>72</v>
      </c>
      <c r="C10" s="218"/>
      <c r="D10" s="222" t="s">
        <v>72</v>
      </c>
      <c r="E10" s="218"/>
      <c r="F10" s="223" t="s">
        <v>72</v>
      </c>
      <c r="G10" s="224">
        <v>3077</v>
      </c>
      <c r="H10" s="225">
        <v>33.580705009276443</v>
      </c>
      <c r="I10" s="226">
        <v>10</v>
      </c>
      <c r="J10" s="225">
        <v>29.411764705882355</v>
      </c>
      <c r="K10" s="226">
        <v>11</v>
      </c>
      <c r="L10" s="225">
        <v>27.500000000000004</v>
      </c>
      <c r="M10" s="226">
        <v>147</v>
      </c>
      <c r="N10" s="225">
        <v>38.481675392670155</v>
      </c>
    </row>
    <row r="11" spans="1:22" s="5" customFormat="1" ht="45" customHeight="1" x14ac:dyDescent="0.45">
      <c r="A11" s="221" t="s">
        <v>102</v>
      </c>
      <c r="B11" s="222" t="s">
        <v>72</v>
      </c>
      <c r="C11" s="218"/>
      <c r="D11" s="222" t="s">
        <v>72</v>
      </c>
      <c r="E11" s="218"/>
      <c r="F11" s="223" t="s">
        <v>72</v>
      </c>
      <c r="G11" s="224">
        <v>3366</v>
      </c>
      <c r="H11" s="225">
        <v>36.734693877551024</v>
      </c>
      <c r="I11" s="226">
        <v>7</v>
      </c>
      <c r="J11" s="225">
        <v>20.588235294117645</v>
      </c>
      <c r="K11" s="226">
        <v>8</v>
      </c>
      <c r="L11" s="225">
        <v>20</v>
      </c>
      <c r="M11" s="226">
        <v>146</v>
      </c>
      <c r="N11" s="225">
        <v>38.219895287958117</v>
      </c>
    </row>
    <row r="12" spans="1:22" s="5" customFormat="1" ht="39.950000000000003" customHeight="1" x14ac:dyDescent="0.45">
      <c r="A12" s="221"/>
      <c r="B12" s="222"/>
      <c r="C12" s="218"/>
      <c r="D12" s="222"/>
      <c r="E12" s="218"/>
      <c r="F12" s="223"/>
      <c r="G12" s="226"/>
      <c r="H12" s="225"/>
      <c r="I12" s="226"/>
      <c r="J12" s="225"/>
      <c r="K12" s="226"/>
      <c r="L12" s="225"/>
      <c r="M12" s="226"/>
      <c r="N12" s="225"/>
    </row>
    <row r="13" spans="1:22" s="5" customFormat="1" ht="48.75" customHeight="1" x14ac:dyDescent="0.5">
      <c r="A13" s="227" t="s">
        <v>6</v>
      </c>
      <c r="B13" s="228" t="s">
        <v>72</v>
      </c>
      <c r="C13" s="229"/>
      <c r="D13" s="228" t="s">
        <v>72</v>
      </c>
      <c r="E13" s="229"/>
      <c r="F13" s="230" t="s">
        <v>72</v>
      </c>
      <c r="G13" s="231">
        <v>9163</v>
      </c>
      <c r="H13" s="232">
        <v>100.00000000000001</v>
      </c>
      <c r="I13" s="233">
        <v>34</v>
      </c>
      <c r="J13" s="232">
        <v>100</v>
      </c>
      <c r="K13" s="233">
        <v>40</v>
      </c>
      <c r="L13" s="232">
        <v>100</v>
      </c>
      <c r="M13" s="233">
        <v>382</v>
      </c>
      <c r="N13" s="234">
        <v>100</v>
      </c>
    </row>
    <row r="14" spans="1:22" s="5" customFormat="1" ht="47.25" customHeight="1" x14ac:dyDescent="0.45">
      <c r="A14" s="221"/>
      <c r="B14" s="218"/>
      <c r="C14" s="218"/>
      <c r="D14" s="218"/>
      <c r="E14" s="218"/>
      <c r="F14" s="219"/>
      <c r="G14" s="321" t="s">
        <v>4</v>
      </c>
      <c r="H14" s="323"/>
      <c r="I14" s="332" t="s">
        <v>5</v>
      </c>
      <c r="J14" s="333"/>
      <c r="K14" s="333"/>
      <c r="L14" s="333"/>
      <c r="M14" s="333"/>
      <c r="N14" s="334"/>
    </row>
    <row r="15" spans="1:22" s="5" customFormat="1" ht="42" customHeight="1" x14ac:dyDescent="0.45">
      <c r="A15" s="221"/>
      <c r="B15" s="218"/>
      <c r="C15" s="218"/>
      <c r="D15" s="218"/>
      <c r="E15" s="218"/>
      <c r="F15" s="219"/>
      <c r="G15" s="327"/>
      <c r="H15" s="329"/>
      <c r="I15" s="332" t="s">
        <v>7</v>
      </c>
      <c r="J15" s="334"/>
      <c r="K15" s="332" t="s">
        <v>8</v>
      </c>
      <c r="L15" s="334"/>
      <c r="M15" s="332" t="s">
        <v>6</v>
      </c>
      <c r="N15" s="334"/>
    </row>
    <row r="16" spans="1:22" s="5" customFormat="1" ht="32.25" customHeight="1" x14ac:dyDescent="0.45">
      <c r="A16" s="221"/>
      <c r="B16" s="218"/>
      <c r="C16" s="218"/>
      <c r="D16" s="218"/>
      <c r="E16" s="218"/>
      <c r="F16" s="219"/>
      <c r="G16" s="288" t="s">
        <v>18</v>
      </c>
      <c r="H16" s="288" t="s">
        <v>19</v>
      </c>
      <c r="I16" s="288" t="s">
        <v>18</v>
      </c>
      <c r="J16" s="288" t="s">
        <v>19</v>
      </c>
      <c r="K16" s="288" t="s">
        <v>18</v>
      </c>
      <c r="L16" s="288" t="s">
        <v>19</v>
      </c>
      <c r="M16" s="288" t="s">
        <v>18</v>
      </c>
      <c r="N16" s="288" t="s">
        <v>19</v>
      </c>
      <c r="T16" s="215"/>
      <c r="U16" s="215"/>
      <c r="V16" s="215"/>
    </row>
    <row r="17" spans="1:21" s="5" customFormat="1" ht="34.5" customHeight="1" x14ac:dyDescent="0.45">
      <c r="A17" s="221"/>
      <c r="B17" s="218"/>
      <c r="C17" s="218"/>
      <c r="D17" s="218"/>
      <c r="E17" s="218"/>
      <c r="F17" s="219"/>
      <c r="G17" s="235" t="s">
        <v>55</v>
      </c>
      <c r="H17" s="236" t="s">
        <v>56</v>
      </c>
      <c r="I17" s="236" t="s">
        <v>57</v>
      </c>
      <c r="J17" s="236" t="s">
        <v>58</v>
      </c>
      <c r="K17" s="236" t="s">
        <v>59</v>
      </c>
      <c r="L17" s="236" t="s">
        <v>60</v>
      </c>
      <c r="M17" s="236" t="s">
        <v>61</v>
      </c>
      <c r="N17" s="236" t="s">
        <v>62</v>
      </c>
      <c r="S17" s="215"/>
      <c r="T17" s="215"/>
      <c r="U17" s="215"/>
    </row>
    <row r="18" spans="1:21" s="5" customFormat="1" ht="45" customHeight="1" x14ac:dyDescent="0.45">
      <c r="A18" s="221" t="s">
        <v>100</v>
      </c>
      <c r="B18" s="222" t="s">
        <v>72</v>
      </c>
      <c r="C18" s="218"/>
      <c r="D18" s="222" t="s">
        <v>72</v>
      </c>
      <c r="E18" s="218"/>
      <c r="F18" s="223" t="s">
        <v>72</v>
      </c>
      <c r="G18" s="224">
        <v>2614</v>
      </c>
      <c r="H18" s="225">
        <v>29.884531839487828</v>
      </c>
      <c r="I18" s="226">
        <v>84</v>
      </c>
      <c r="J18" s="225">
        <v>20.74074074074074</v>
      </c>
      <c r="K18" s="237">
        <v>20</v>
      </c>
      <c r="L18" s="225">
        <v>32.786885245901637</v>
      </c>
      <c r="M18" s="226">
        <v>104</v>
      </c>
      <c r="N18" s="225">
        <v>22.317596566523605</v>
      </c>
      <c r="Q18" s="9"/>
      <c r="R18" s="9"/>
      <c r="S18" s="9"/>
      <c r="T18" s="9"/>
      <c r="U18" s="9"/>
    </row>
    <row r="19" spans="1:21" s="5" customFormat="1" ht="45" customHeight="1" x14ac:dyDescent="0.45">
      <c r="A19" s="221" t="s">
        <v>101</v>
      </c>
      <c r="B19" s="222" t="s">
        <v>72</v>
      </c>
      <c r="C19" s="218"/>
      <c r="D19" s="222" t="s">
        <v>72</v>
      </c>
      <c r="E19" s="218"/>
      <c r="F19" s="223" t="s">
        <v>72</v>
      </c>
      <c r="G19" s="224">
        <v>2920</v>
      </c>
      <c r="H19" s="225">
        <v>33.382874128272547</v>
      </c>
      <c r="I19" s="226">
        <v>173</v>
      </c>
      <c r="J19" s="225">
        <v>42.716049382716051</v>
      </c>
      <c r="K19" s="237">
        <v>9</v>
      </c>
      <c r="L19" s="225">
        <v>14.754098360655737</v>
      </c>
      <c r="M19" s="226">
        <v>182</v>
      </c>
      <c r="N19" s="225">
        <v>39.055793991416309</v>
      </c>
    </row>
    <row r="20" spans="1:21" s="5" customFormat="1" ht="45" customHeight="1" x14ac:dyDescent="0.45">
      <c r="A20" s="221" t="s">
        <v>102</v>
      </c>
      <c r="B20" s="222" t="s">
        <v>72</v>
      </c>
      <c r="C20" s="218"/>
      <c r="D20" s="222" t="s">
        <v>72</v>
      </c>
      <c r="E20" s="218"/>
      <c r="F20" s="223" t="s">
        <v>72</v>
      </c>
      <c r="G20" s="224">
        <v>3213</v>
      </c>
      <c r="H20" s="225">
        <v>36.732594032239625</v>
      </c>
      <c r="I20" s="226">
        <v>148</v>
      </c>
      <c r="J20" s="225">
        <v>36.543209876543209</v>
      </c>
      <c r="K20" s="237">
        <v>32</v>
      </c>
      <c r="L20" s="225">
        <v>52.459016393442624</v>
      </c>
      <c r="M20" s="226">
        <v>180</v>
      </c>
      <c r="N20" s="225">
        <v>38.626609442060087</v>
      </c>
    </row>
    <row r="21" spans="1:21" s="5" customFormat="1" ht="39.950000000000003" customHeight="1" x14ac:dyDescent="0.45">
      <c r="A21" s="221"/>
      <c r="B21" s="222"/>
      <c r="C21" s="218"/>
      <c r="D21" s="222"/>
      <c r="E21" s="218"/>
      <c r="F21" s="223"/>
      <c r="G21" s="237"/>
      <c r="H21" s="225"/>
      <c r="I21" s="226"/>
      <c r="J21" s="225"/>
      <c r="K21" s="226"/>
      <c r="L21" s="225"/>
      <c r="M21" s="226"/>
      <c r="N21" s="225"/>
    </row>
    <row r="22" spans="1:21" s="5" customFormat="1" ht="45" customHeight="1" x14ac:dyDescent="0.5">
      <c r="A22" s="238" t="s">
        <v>6</v>
      </c>
      <c r="B22" s="239" t="s">
        <v>72</v>
      </c>
      <c r="C22" s="240"/>
      <c r="D22" s="239" t="s">
        <v>72</v>
      </c>
      <c r="E22" s="240"/>
      <c r="F22" s="241" t="s">
        <v>72</v>
      </c>
      <c r="G22" s="242">
        <v>8747</v>
      </c>
      <c r="H22" s="234">
        <v>100</v>
      </c>
      <c r="I22" s="243">
        <v>405</v>
      </c>
      <c r="J22" s="234">
        <v>100</v>
      </c>
      <c r="K22" s="243">
        <v>61</v>
      </c>
      <c r="L22" s="234">
        <v>100</v>
      </c>
      <c r="M22" s="243">
        <v>466</v>
      </c>
      <c r="N22" s="234">
        <v>100</v>
      </c>
    </row>
    <row r="23" spans="1:21" x14ac:dyDescent="0.2">
      <c r="H23" s="72"/>
    </row>
    <row r="24" spans="1:21" ht="27" x14ac:dyDescent="0.35">
      <c r="I24" s="331" t="s">
        <v>133</v>
      </c>
      <c r="J24" s="331"/>
      <c r="K24" s="331"/>
      <c r="L24" s="331"/>
      <c r="M24" s="331"/>
      <c r="N24" s="331"/>
    </row>
    <row r="25" spans="1:21" ht="27" x14ac:dyDescent="0.35">
      <c r="I25" s="77"/>
      <c r="J25" s="77"/>
      <c r="K25" s="77"/>
      <c r="L25" s="331" t="s">
        <v>107</v>
      </c>
      <c r="M25" s="331"/>
      <c r="N25" s="331"/>
    </row>
    <row r="26" spans="1:21" ht="18" x14ac:dyDescent="0.25">
      <c r="N26" s="289" t="s">
        <v>150</v>
      </c>
    </row>
  </sheetData>
  <mergeCells count="16">
    <mergeCell ref="L25:N25"/>
    <mergeCell ref="G14:H15"/>
    <mergeCell ref="I14:N14"/>
    <mergeCell ref="I15:J15"/>
    <mergeCell ref="K15:L15"/>
    <mergeCell ref="M15:N15"/>
    <mergeCell ref="I24:N24"/>
    <mergeCell ref="A1:N1"/>
    <mergeCell ref="A2:N2"/>
    <mergeCell ref="A4:N4"/>
    <mergeCell ref="A3:N3"/>
    <mergeCell ref="A5:F7"/>
    <mergeCell ref="G5:H6"/>
    <mergeCell ref="I5:J6"/>
    <mergeCell ref="K5:L6"/>
    <mergeCell ref="M5:N6"/>
  </mergeCells>
  <printOptions horizontalCentered="1"/>
  <pageMargins left="0.7" right="0.7" top="0.75" bottom="0.75" header="0.3" footer="0.3"/>
  <pageSetup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60" zoomScaleNormal="60" workbookViewId="0">
      <selection activeCell="W11" sqref="W11"/>
    </sheetView>
  </sheetViews>
  <sheetFormatPr defaultRowHeight="12.75" x14ac:dyDescent="0.2"/>
  <cols>
    <col min="1" max="1" width="30.7109375" style="1" customWidth="1"/>
    <col min="2" max="2" width="6" style="1" customWidth="1"/>
    <col min="3" max="3" width="6.28515625" style="1" customWidth="1"/>
    <col min="4" max="4" width="12.7109375" style="1" customWidth="1"/>
    <col min="5" max="12" width="16" style="1" customWidth="1"/>
    <col min="13" max="13" width="21.140625" style="1" customWidth="1"/>
    <col min="14" max="14" width="13.7109375" style="1" customWidth="1"/>
    <col min="15" max="15" width="25.42578125" style="1" customWidth="1"/>
    <col min="16" max="16384" width="9.140625" style="1"/>
  </cols>
  <sheetData>
    <row r="1" spans="1:18" ht="32.25" customHeight="1" x14ac:dyDescent="0.5">
      <c r="A1" s="335" t="s">
        <v>139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Q1" s="5"/>
    </row>
    <row r="2" spans="1:18" ht="30.75" customHeight="1" x14ac:dyDescent="0.5">
      <c r="A2" s="335" t="s">
        <v>151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8" ht="32.25" customHeight="1" x14ac:dyDescent="0.5">
      <c r="A3" s="335" t="s">
        <v>106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</row>
    <row r="4" spans="1:18" ht="47.25" customHeight="1" x14ac:dyDescent="0.2">
      <c r="A4" s="409" t="s">
        <v>77</v>
      </c>
      <c r="B4" s="410"/>
      <c r="C4" s="410"/>
      <c r="D4" s="411"/>
      <c r="E4" s="412" t="s">
        <v>74</v>
      </c>
      <c r="F4" s="413"/>
      <c r="G4" s="413"/>
      <c r="H4" s="414"/>
      <c r="I4" s="412" t="s">
        <v>75</v>
      </c>
      <c r="J4" s="413"/>
      <c r="K4" s="413"/>
      <c r="L4" s="414"/>
      <c r="M4" s="415" t="s">
        <v>86</v>
      </c>
      <c r="N4" s="416" t="s">
        <v>6</v>
      </c>
      <c r="O4" s="415" t="s">
        <v>73</v>
      </c>
    </row>
    <row r="5" spans="1:18" ht="97.5" customHeight="1" x14ac:dyDescent="0.2">
      <c r="A5" s="417"/>
      <c r="B5" s="418"/>
      <c r="C5" s="418"/>
      <c r="D5" s="419"/>
      <c r="E5" s="420" t="s">
        <v>66</v>
      </c>
      <c r="F5" s="421" t="s">
        <v>67</v>
      </c>
      <c r="G5" s="421" t="s">
        <v>68</v>
      </c>
      <c r="H5" s="421" t="s">
        <v>69</v>
      </c>
      <c r="I5" s="421" t="s">
        <v>66</v>
      </c>
      <c r="J5" s="421" t="s">
        <v>67</v>
      </c>
      <c r="K5" s="421" t="s">
        <v>68</v>
      </c>
      <c r="L5" s="421" t="s">
        <v>69</v>
      </c>
      <c r="M5" s="422" t="s">
        <v>86</v>
      </c>
      <c r="N5" s="423"/>
      <c r="O5" s="422"/>
    </row>
    <row r="6" spans="1:18" ht="28.5" customHeight="1" x14ac:dyDescent="0.4">
      <c r="A6" s="259"/>
      <c r="B6" s="260"/>
      <c r="C6" s="75"/>
      <c r="D6" s="261"/>
      <c r="E6" s="74" t="s">
        <v>9</v>
      </c>
      <c r="F6" s="74" t="s">
        <v>10</v>
      </c>
      <c r="G6" s="74" t="s">
        <v>11</v>
      </c>
      <c r="H6" s="74" t="s">
        <v>12</v>
      </c>
      <c r="I6" s="74" t="s">
        <v>13</v>
      </c>
      <c r="J6" s="74" t="s">
        <v>14</v>
      </c>
      <c r="K6" s="74" t="s">
        <v>15</v>
      </c>
      <c r="L6" s="74" t="s">
        <v>16</v>
      </c>
      <c r="M6" s="262" t="s">
        <v>55</v>
      </c>
      <c r="N6" s="74" t="s">
        <v>56</v>
      </c>
      <c r="O6" s="74" t="s">
        <v>57</v>
      </c>
    </row>
    <row r="7" spans="1:18" ht="15.75" customHeight="1" x14ac:dyDescent="0.4">
      <c r="A7" s="263"/>
      <c r="B7" s="75"/>
      <c r="C7" s="75"/>
      <c r="D7" s="261"/>
      <c r="E7" s="264"/>
      <c r="F7" s="264"/>
      <c r="G7" s="264"/>
      <c r="H7" s="264"/>
      <c r="I7" s="264"/>
      <c r="J7" s="264"/>
      <c r="K7" s="264"/>
      <c r="L7" s="264"/>
      <c r="M7" s="265"/>
      <c r="N7" s="264"/>
      <c r="O7" s="264"/>
    </row>
    <row r="8" spans="1:18" ht="90.75" customHeight="1" x14ac:dyDescent="0.4">
      <c r="A8" s="336" t="s">
        <v>148</v>
      </c>
      <c r="B8" s="337"/>
      <c r="C8" s="337"/>
      <c r="D8" s="267" t="s">
        <v>72</v>
      </c>
      <c r="E8" s="264">
        <v>0</v>
      </c>
      <c r="F8" s="264">
        <v>0</v>
      </c>
      <c r="G8" s="264">
        <v>0</v>
      </c>
      <c r="H8" s="264">
        <v>0</v>
      </c>
      <c r="I8" s="264">
        <v>1</v>
      </c>
      <c r="J8" s="264">
        <v>1</v>
      </c>
      <c r="K8" s="264">
        <v>1</v>
      </c>
      <c r="L8" s="264">
        <v>1</v>
      </c>
      <c r="M8" s="264">
        <v>0</v>
      </c>
      <c r="N8" s="264">
        <v>4</v>
      </c>
      <c r="O8" s="268">
        <v>11.76470588235294</v>
      </c>
      <c r="R8" s="276"/>
    </row>
    <row r="9" spans="1:18" ht="39.950000000000003" customHeight="1" x14ac:dyDescent="0.4">
      <c r="A9" s="263"/>
      <c r="B9" s="75"/>
      <c r="C9" s="75"/>
      <c r="D9" s="261"/>
      <c r="E9" s="264"/>
      <c r="F9" s="264"/>
      <c r="G9" s="264"/>
      <c r="H9" s="264"/>
      <c r="I9" s="264"/>
      <c r="J9" s="264"/>
      <c r="K9" s="264"/>
      <c r="L9" s="264"/>
      <c r="M9" s="265"/>
      <c r="N9" s="264"/>
      <c r="O9" s="268"/>
    </row>
    <row r="10" spans="1:18" ht="56.25" customHeight="1" x14ac:dyDescent="0.4">
      <c r="A10" s="266" t="s">
        <v>33</v>
      </c>
      <c r="B10" s="73" t="s">
        <v>72</v>
      </c>
      <c r="C10" s="73"/>
      <c r="D10" s="267" t="s">
        <v>72</v>
      </c>
      <c r="E10" s="264">
        <v>0</v>
      </c>
      <c r="F10" s="264">
        <v>0</v>
      </c>
      <c r="G10" s="264">
        <v>0</v>
      </c>
      <c r="H10" s="264">
        <v>0</v>
      </c>
      <c r="I10" s="264">
        <v>0</v>
      </c>
      <c r="J10" s="264">
        <v>0</v>
      </c>
      <c r="K10" s="264">
        <v>0</v>
      </c>
      <c r="L10" s="264">
        <v>0</v>
      </c>
      <c r="M10" s="264">
        <v>0</v>
      </c>
      <c r="N10" s="264">
        <v>0</v>
      </c>
      <c r="O10" s="268">
        <v>0</v>
      </c>
      <c r="Q10" s="269"/>
    </row>
    <row r="11" spans="1:18" ht="39.950000000000003" customHeight="1" x14ac:dyDescent="0.4">
      <c r="A11" s="263"/>
      <c r="B11" s="75"/>
      <c r="C11" s="75"/>
      <c r="D11" s="261"/>
      <c r="E11" s="264"/>
      <c r="F11" s="264"/>
      <c r="G11" s="264"/>
      <c r="H11" s="264"/>
      <c r="I11" s="264"/>
      <c r="J11" s="264"/>
      <c r="K11" s="264"/>
      <c r="L11" s="264"/>
      <c r="M11" s="265"/>
      <c r="N11" s="264"/>
      <c r="O11" s="268"/>
    </row>
    <row r="12" spans="1:18" ht="54.75" customHeight="1" x14ac:dyDescent="0.4">
      <c r="A12" s="266" t="s">
        <v>34</v>
      </c>
      <c r="B12" s="73" t="s">
        <v>72</v>
      </c>
      <c r="C12" s="73"/>
      <c r="D12" s="267" t="s">
        <v>72</v>
      </c>
      <c r="E12" s="264">
        <v>1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1</v>
      </c>
      <c r="M12" s="264">
        <v>0</v>
      </c>
      <c r="N12" s="264">
        <v>2</v>
      </c>
      <c r="O12" s="268">
        <v>5.8823529411764701</v>
      </c>
    </row>
    <row r="13" spans="1:18" ht="39.950000000000003" customHeight="1" x14ac:dyDescent="0.4">
      <c r="A13" s="263"/>
      <c r="B13" s="75"/>
      <c r="C13" s="75"/>
      <c r="D13" s="261"/>
      <c r="E13" s="264"/>
      <c r="F13" s="264"/>
      <c r="G13" s="264"/>
      <c r="H13" s="264"/>
      <c r="I13" s="264"/>
      <c r="J13" s="264"/>
      <c r="K13" s="264"/>
      <c r="L13" s="264"/>
      <c r="M13" s="265"/>
      <c r="N13" s="264"/>
      <c r="O13" s="268"/>
      <c r="Q13" s="81"/>
      <c r="R13" s="2"/>
    </row>
    <row r="14" spans="1:18" ht="54" customHeight="1" x14ac:dyDescent="0.4">
      <c r="A14" s="266" t="s">
        <v>35</v>
      </c>
      <c r="B14" s="73" t="s">
        <v>72</v>
      </c>
      <c r="C14" s="73"/>
      <c r="D14" s="267" t="s">
        <v>72</v>
      </c>
      <c r="E14" s="264">
        <v>0</v>
      </c>
      <c r="F14" s="264">
        <v>0</v>
      </c>
      <c r="G14" s="264">
        <v>0</v>
      </c>
      <c r="H14" s="264">
        <v>1</v>
      </c>
      <c r="I14" s="264">
        <v>0</v>
      </c>
      <c r="J14" s="264">
        <v>1</v>
      </c>
      <c r="K14" s="264">
        <v>0</v>
      </c>
      <c r="L14" s="264">
        <v>1</v>
      </c>
      <c r="M14" s="264">
        <v>0</v>
      </c>
      <c r="N14" s="264">
        <v>3</v>
      </c>
      <c r="O14" s="268">
        <v>8.8235294117647065</v>
      </c>
    </row>
    <row r="15" spans="1:18" ht="39.950000000000003" customHeight="1" x14ac:dyDescent="0.4">
      <c r="A15" s="263"/>
      <c r="B15" s="75"/>
      <c r="C15" s="75"/>
      <c r="D15" s="261"/>
      <c r="E15" s="264"/>
      <c r="F15" s="264"/>
      <c r="G15" s="264"/>
      <c r="H15" s="264"/>
      <c r="I15" s="264"/>
      <c r="J15" s="264"/>
      <c r="K15" s="264"/>
      <c r="L15" s="264"/>
      <c r="M15" s="265"/>
      <c r="N15" s="264"/>
      <c r="O15" s="268"/>
    </row>
    <row r="16" spans="1:18" ht="56.25" customHeight="1" x14ac:dyDescent="0.4">
      <c r="A16" s="266" t="s">
        <v>36</v>
      </c>
      <c r="B16" s="73" t="s">
        <v>72</v>
      </c>
      <c r="C16" s="73"/>
      <c r="D16" s="267" t="s">
        <v>72</v>
      </c>
      <c r="E16" s="264">
        <v>1</v>
      </c>
      <c r="F16" s="264">
        <v>0</v>
      </c>
      <c r="G16" s="264">
        <v>0</v>
      </c>
      <c r="H16" s="264">
        <v>0</v>
      </c>
      <c r="I16" s="264">
        <v>0</v>
      </c>
      <c r="J16" s="264">
        <v>0</v>
      </c>
      <c r="K16" s="264">
        <v>1</v>
      </c>
      <c r="L16" s="264">
        <v>1</v>
      </c>
      <c r="M16" s="264">
        <v>0</v>
      </c>
      <c r="N16" s="264">
        <v>3</v>
      </c>
      <c r="O16" s="268">
        <v>8.8235294117647065</v>
      </c>
    </row>
    <row r="17" spans="1:15" ht="39.950000000000003" customHeight="1" x14ac:dyDescent="0.4">
      <c r="A17" s="263"/>
      <c r="B17" s="75"/>
      <c r="C17" s="75"/>
      <c r="D17" s="261"/>
      <c r="E17" s="264"/>
      <c r="F17" s="264"/>
      <c r="G17" s="264"/>
      <c r="H17" s="264"/>
      <c r="I17" s="264"/>
      <c r="J17" s="264"/>
      <c r="K17" s="264"/>
      <c r="L17" s="264"/>
      <c r="M17" s="265"/>
      <c r="N17" s="264"/>
      <c r="O17" s="268"/>
    </row>
    <row r="18" spans="1:15" ht="84" customHeight="1" x14ac:dyDescent="0.4">
      <c r="A18" s="266" t="s">
        <v>37</v>
      </c>
      <c r="B18" s="75"/>
      <c r="C18" s="75"/>
      <c r="D18" s="267" t="s">
        <v>72</v>
      </c>
      <c r="E18" s="264">
        <v>0</v>
      </c>
      <c r="F18" s="264">
        <v>1</v>
      </c>
      <c r="G18" s="264">
        <v>1</v>
      </c>
      <c r="H18" s="264">
        <v>0</v>
      </c>
      <c r="I18" s="264">
        <v>0</v>
      </c>
      <c r="J18" s="264">
        <v>1</v>
      </c>
      <c r="K18" s="264">
        <v>1</v>
      </c>
      <c r="L18" s="264">
        <v>0</v>
      </c>
      <c r="M18" s="264">
        <v>0</v>
      </c>
      <c r="N18" s="264">
        <v>4</v>
      </c>
      <c r="O18" s="268">
        <v>11.76470588235294</v>
      </c>
    </row>
    <row r="19" spans="1:15" ht="39.950000000000003" customHeight="1" x14ac:dyDescent="0.4">
      <c r="A19" s="263"/>
      <c r="B19" s="75"/>
      <c r="C19" s="75"/>
      <c r="D19" s="261"/>
      <c r="E19" s="264"/>
      <c r="F19" s="264"/>
      <c r="G19" s="264"/>
      <c r="H19" s="264"/>
      <c r="I19" s="264"/>
      <c r="J19" s="264"/>
      <c r="K19" s="264"/>
      <c r="L19" s="264"/>
      <c r="M19" s="265"/>
      <c r="N19" s="264"/>
      <c r="O19" s="268"/>
    </row>
    <row r="20" spans="1:15" ht="67.5" customHeight="1" x14ac:dyDescent="0.4">
      <c r="A20" s="266" t="s">
        <v>53</v>
      </c>
      <c r="B20" s="73" t="s">
        <v>72</v>
      </c>
      <c r="C20" s="73"/>
      <c r="D20" s="267" t="s">
        <v>72</v>
      </c>
      <c r="E20" s="264">
        <v>0</v>
      </c>
      <c r="F20" s="264">
        <v>0</v>
      </c>
      <c r="G20" s="264">
        <v>0</v>
      </c>
      <c r="H20" s="264">
        <v>0</v>
      </c>
      <c r="I20" s="264">
        <v>0</v>
      </c>
      <c r="J20" s="264">
        <v>0</v>
      </c>
      <c r="K20" s="264">
        <v>0</v>
      </c>
      <c r="L20" s="264">
        <v>0</v>
      </c>
      <c r="M20" s="264">
        <v>0</v>
      </c>
      <c r="N20" s="264">
        <v>0</v>
      </c>
      <c r="O20" s="268">
        <v>0</v>
      </c>
    </row>
    <row r="21" spans="1:15" ht="39.950000000000003" customHeight="1" x14ac:dyDescent="0.4">
      <c r="A21" s="263"/>
      <c r="B21" s="75"/>
      <c r="C21" s="75"/>
      <c r="D21" s="261"/>
      <c r="E21" s="264"/>
      <c r="F21" s="264"/>
      <c r="G21" s="264"/>
      <c r="H21" s="264"/>
      <c r="I21" s="264"/>
      <c r="J21" s="264"/>
      <c r="K21" s="264"/>
      <c r="L21" s="264"/>
      <c r="M21" s="265"/>
      <c r="N21" s="264"/>
      <c r="O21" s="268"/>
    </row>
    <row r="22" spans="1:15" ht="56.25" customHeight="1" x14ac:dyDescent="0.4">
      <c r="A22" s="266" t="s">
        <v>38</v>
      </c>
      <c r="B22" s="73" t="s">
        <v>72</v>
      </c>
      <c r="C22" s="73"/>
      <c r="D22" s="267" t="s">
        <v>72</v>
      </c>
      <c r="E22" s="264">
        <v>2</v>
      </c>
      <c r="F22" s="264">
        <v>1</v>
      </c>
      <c r="G22" s="264">
        <v>1</v>
      </c>
      <c r="H22" s="264">
        <v>1</v>
      </c>
      <c r="I22" s="264">
        <v>1</v>
      </c>
      <c r="J22" s="264">
        <v>3</v>
      </c>
      <c r="K22" s="264">
        <v>3</v>
      </c>
      <c r="L22" s="264">
        <v>4</v>
      </c>
      <c r="M22" s="264">
        <v>0</v>
      </c>
      <c r="N22" s="264">
        <v>16</v>
      </c>
      <c r="O22" s="268">
        <v>47.058823529411761</v>
      </c>
    </row>
    <row r="23" spans="1:15" ht="39.950000000000003" customHeight="1" x14ac:dyDescent="0.4">
      <c r="A23" s="263"/>
      <c r="B23" s="75"/>
      <c r="C23" s="75"/>
      <c r="D23" s="261"/>
      <c r="E23" s="264"/>
      <c r="F23" s="264"/>
      <c r="G23" s="264"/>
      <c r="H23" s="264"/>
      <c r="I23" s="264"/>
      <c r="J23" s="264"/>
      <c r="K23" s="264"/>
      <c r="L23" s="264"/>
      <c r="M23" s="265"/>
      <c r="N23" s="264"/>
      <c r="O23" s="268"/>
    </row>
    <row r="24" spans="1:15" ht="36.75" customHeight="1" x14ac:dyDescent="0.4">
      <c r="A24" s="266" t="s">
        <v>136</v>
      </c>
      <c r="B24" s="73" t="s">
        <v>72</v>
      </c>
      <c r="C24" s="73"/>
      <c r="D24" s="267" t="s">
        <v>72</v>
      </c>
      <c r="E24" s="264">
        <v>3</v>
      </c>
      <c r="F24" s="264">
        <v>2</v>
      </c>
      <c r="G24" s="264">
        <v>2</v>
      </c>
      <c r="H24" s="264">
        <v>3</v>
      </c>
      <c r="I24" s="264">
        <v>4</v>
      </c>
      <c r="J24" s="264">
        <v>2</v>
      </c>
      <c r="K24" s="264">
        <v>0</v>
      </c>
      <c r="L24" s="264">
        <v>2</v>
      </c>
      <c r="M24" s="264">
        <v>0</v>
      </c>
      <c r="N24" s="264">
        <v>18</v>
      </c>
      <c r="O24" s="268">
        <v>52.941176470588239</v>
      </c>
    </row>
    <row r="25" spans="1:15" ht="39.950000000000003" customHeight="1" x14ac:dyDescent="0.4">
      <c r="A25" s="270"/>
      <c r="B25" s="75"/>
      <c r="C25" s="75"/>
      <c r="D25" s="261"/>
      <c r="E25" s="264"/>
      <c r="F25" s="264"/>
      <c r="G25" s="264"/>
      <c r="H25" s="264"/>
      <c r="I25" s="264"/>
      <c r="J25" s="264"/>
      <c r="K25" s="264"/>
      <c r="L25" s="264"/>
      <c r="M25" s="265"/>
      <c r="N25" s="264"/>
      <c r="O25" s="268"/>
    </row>
    <row r="26" spans="1:15" ht="57.75" customHeight="1" x14ac:dyDescent="0.4">
      <c r="A26" s="271" t="s">
        <v>39</v>
      </c>
      <c r="B26" s="272" t="s">
        <v>72</v>
      </c>
      <c r="C26" s="272"/>
      <c r="D26" s="273" t="s">
        <v>72</v>
      </c>
      <c r="E26" s="274">
        <v>5</v>
      </c>
      <c r="F26" s="274">
        <v>3</v>
      </c>
      <c r="G26" s="274">
        <v>3</v>
      </c>
      <c r="H26" s="274">
        <v>4</v>
      </c>
      <c r="I26" s="274">
        <v>5</v>
      </c>
      <c r="J26" s="274">
        <v>5</v>
      </c>
      <c r="K26" s="274">
        <v>3</v>
      </c>
      <c r="L26" s="274">
        <v>6</v>
      </c>
      <c r="M26" s="274">
        <v>0</v>
      </c>
      <c r="N26" s="274">
        <v>34</v>
      </c>
      <c r="O26" s="275">
        <v>100</v>
      </c>
    </row>
    <row r="27" spans="1:15" ht="21.75" customHeight="1" x14ac:dyDescent="0.2">
      <c r="O27" s="2"/>
    </row>
    <row r="28" spans="1:15" ht="27" x14ac:dyDescent="0.35">
      <c r="I28" s="331" t="s">
        <v>129</v>
      </c>
      <c r="J28" s="331"/>
      <c r="K28" s="331"/>
      <c r="L28" s="331"/>
      <c r="M28" s="331"/>
      <c r="N28" s="331"/>
      <c r="O28" s="331"/>
    </row>
    <row r="29" spans="1:15" ht="27" x14ac:dyDescent="0.35">
      <c r="I29" s="77"/>
      <c r="J29" s="331" t="s">
        <v>107</v>
      </c>
      <c r="K29" s="331"/>
      <c r="L29" s="331"/>
      <c r="M29" s="331"/>
      <c r="N29" s="331"/>
      <c r="O29" s="331"/>
    </row>
  </sheetData>
  <mergeCells count="12">
    <mergeCell ref="N4:N5"/>
    <mergeCell ref="O4:O5"/>
    <mergeCell ref="I28:O28"/>
    <mergeCell ref="J29:O29"/>
    <mergeCell ref="A1:O1"/>
    <mergeCell ref="A2:O2"/>
    <mergeCell ref="A3:O3"/>
    <mergeCell ref="A4:D5"/>
    <mergeCell ref="E4:H4"/>
    <mergeCell ref="I4:L4"/>
    <mergeCell ref="M4:M5"/>
    <mergeCell ref="A8:C8"/>
  </mergeCells>
  <pageMargins left="0.7" right="0.7" top="0.75" bottom="0.75" header="0.3" footer="0.3"/>
  <pageSetup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0" zoomScaleNormal="60" workbookViewId="0">
      <selection activeCell="A4" sqref="A4:I4"/>
    </sheetView>
  </sheetViews>
  <sheetFormatPr defaultRowHeight="12.75" x14ac:dyDescent="0.2"/>
  <cols>
    <col min="1" max="1" width="10.28515625" style="1" customWidth="1"/>
    <col min="2" max="2" width="5.5703125" style="1" customWidth="1"/>
    <col min="3" max="3" width="6.7109375" style="1" customWidth="1"/>
    <col min="4" max="4" width="16.28515625" style="1" customWidth="1"/>
    <col min="5" max="5" width="8.7109375" style="1" customWidth="1"/>
    <col min="6" max="9" width="3.5703125" style="1" customWidth="1"/>
    <col min="10" max="10" width="20.42578125" style="1" customWidth="1"/>
    <col min="11" max="11" width="19.85546875" style="1" customWidth="1"/>
    <col min="12" max="12" width="20.28515625" style="1" customWidth="1"/>
    <col min="13" max="13" width="28" style="1" customWidth="1"/>
    <col min="14" max="14" width="22.5703125" style="1" customWidth="1"/>
    <col min="15" max="15" width="18.42578125" style="1" customWidth="1"/>
    <col min="16" max="16" width="22.5703125" style="1" customWidth="1"/>
    <col min="17" max="17" width="14.7109375" style="2" customWidth="1"/>
    <col min="18" max="16384" width="9.140625" style="1"/>
  </cols>
  <sheetData>
    <row r="1" spans="1:20" ht="31.5" customHeight="1" x14ac:dyDescent="0.5">
      <c r="A1" s="330" t="s">
        <v>149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</row>
    <row r="2" spans="1:20" ht="36" customHeight="1" x14ac:dyDescent="0.5">
      <c r="A2" s="330" t="s">
        <v>42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</row>
    <row r="3" spans="1:20" ht="34.5" customHeight="1" x14ac:dyDescent="0.5">
      <c r="A3" s="330" t="s">
        <v>106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</row>
    <row r="4" spans="1:20" ht="95.25" customHeight="1" x14ac:dyDescent="0.2">
      <c r="A4" s="332" t="s">
        <v>41</v>
      </c>
      <c r="B4" s="333"/>
      <c r="C4" s="333"/>
      <c r="D4" s="333"/>
      <c r="E4" s="333"/>
      <c r="F4" s="333"/>
      <c r="G4" s="333"/>
      <c r="H4" s="333"/>
      <c r="I4" s="334"/>
      <c r="J4" s="216" t="s">
        <v>43</v>
      </c>
      <c r="K4" s="216" t="s">
        <v>44</v>
      </c>
      <c r="L4" s="216" t="s">
        <v>45</v>
      </c>
      <c r="M4" s="216" t="s">
        <v>46</v>
      </c>
      <c r="N4" s="216" t="s">
        <v>47</v>
      </c>
      <c r="O4" s="216" t="s">
        <v>48</v>
      </c>
      <c r="P4" s="216" t="s">
        <v>49</v>
      </c>
      <c r="Q4" s="216" t="s">
        <v>6</v>
      </c>
    </row>
    <row r="5" spans="1:20" ht="33" x14ac:dyDescent="0.45">
      <c r="A5" s="221"/>
      <c r="B5" s="218"/>
      <c r="C5" s="218"/>
      <c r="D5" s="218"/>
      <c r="E5" s="218"/>
      <c r="F5" s="218"/>
      <c r="G5" s="218"/>
      <c r="H5" s="218"/>
      <c r="I5" s="219"/>
      <c r="J5" s="220" t="s">
        <v>9</v>
      </c>
      <c r="K5" s="220" t="s">
        <v>10</v>
      </c>
      <c r="L5" s="220" t="s">
        <v>11</v>
      </c>
      <c r="M5" s="220" t="s">
        <v>12</v>
      </c>
      <c r="N5" s="220" t="s">
        <v>13</v>
      </c>
      <c r="O5" s="220" t="s">
        <v>14</v>
      </c>
      <c r="P5" s="220" t="s">
        <v>15</v>
      </c>
      <c r="Q5" s="220" t="s">
        <v>16</v>
      </c>
    </row>
    <row r="6" spans="1:20" ht="19.5" customHeight="1" x14ac:dyDescent="0.45">
      <c r="A6" s="221"/>
      <c r="B6" s="218"/>
      <c r="C6" s="218"/>
      <c r="D6" s="218"/>
      <c r="E6" s="218"/>
      <c r="F6" s="218"/>
      <c r="G6" s="218"/>
      <c r="H6" s="218"/>
      <c r="I6" s="219"/>
      <c r="J6" s="277"/>
      <c r="K6" s="277"/>
      <c r="L6" s="277"/>
      <c r="M6" s="277"/>
      <c r="N6" s="277"/>
      <c r="O6" s="277"/>
      <c r="P6" s="277"/>
      <c r="Q6" s="277"/>
    </row>
    <row r="7" spans="1:20" ht="51.75" customHeight="1" x14ac:dyDescent="0.5">
      <c r="A7" s="221" t="s">
        <v>93</v>
      </c>
      <c r="B7" s="218"/>
      <c r="C7" s="218"/>
      <c r="D7" s="218"/>
      <c r="E7" s="222" t="s">
        <v>72</v>
      </c>
      <c r="F7" s="222"/>
      <c r="G7" s="222" t="s">
        <v>72</v>
      </c>
      <c r="H7" s="222"/>
      <c r="I7" s="223" t="s">
        <v>72</v>
      </c>
      <c r="J7" s="277">
        <v>2</v>
      </c>
      <c r="K7" s="277">
        <v>2</v>
      </c>
      <c r="L7" s="277">
        <v>0</v>
      </c>
      <c r="M7" s="277">
        <v>0</v>
      </c>
      <c r="N7" s="277">
        <v>1</v>
      </c>
      <c r="O7" s="277">
        <v>0</v>
      </c>
      <c r="P7" s="277">
        <v>0</v>
      </c>
      <c r="Q7" s="278">
        <v>5</v>
      </c>
    </row>
    <row r="8" spans="1:20" ht="30" customHeight="1" x14ac:dyDescent="0.5">
      <c r="A8" s="221"/>
      <c r="B8" s="218"/>
      <c r="C8" s="218"/>
      <c r="D8" s="218"/>
      <c r="E8" s="218"/>
      <c r="F8" s="218"/>
      <c r="G8" s="218"/>
      <c r="H8" s="218"/>
      <c r="I8" s="219"/>
      <c r="J8" s="277"/>
      <c r="K8" s="277"/>
      <c r="L8" s="277"/>
      <c r="M8" s="277"/>
      <c r="N8" s="277"/>
      <c r="O8" s="277"/>
      <c r="P8" s="277"/>
      <c r="Q8" s="278"/>
    </row>
    <row r="9" spans="1:20" ht="51" customHeight="1" x14ac:dyDescent="0.5">
      <c r="A9" s="221" t="s">
        <v>94</v>
      </c>
      <c r="B9" s="218"/>
      <c r="C9" s="218"/>
      <c r="D9" s="218"/>
      <c r="E9" s="222" t="s">
        <v>72</v>
      </c>
      <c r="F9" s="222"/>
      <c r="G9" s="222" t="s">
        <v>72</v>
      </c>
      <c r="H9" s="222"/>
      <c r="I9" s="223" t="s">
        <v>72</v>
      </c>
      <c r="J9" s="277">
        <v>1</v>
      </c>
      <c r="K9" s="277">
        <v>0</v>
      </c>
      <c r="L9" s="277">
        <v>0</v>
      </c>
      <c r="M9" s="277">
        <v>0</v>
      </c>
      <c r="N9" s="277">
        <v>0</v>
      </c>
      <c r="O9" s="277">
        <v>1</v>
      </c>
      <c r="P9" s="277">
        <v>1</v>
      </c>
      <c r="Q9" s="278">
        <v>3</v>
      </c>
      <c r="T9" s="276"/>
    </row>
    <row r="10" spans="1:20" ht="30" customHeight="1" x14ac:dyDescent="0.5">
      <c r="A10" s="221"/>
      <c r="B10" s="218"/>
      <c r="C10" s="218"/>
      <c r="D10" s="218"/>
      <c r="E10" s="218"/>
      <c r="F10" s="218"/>
      <c r="G10" s="218"/>
      <c r="H10" s="218"/>
      <c r="I10" s="219"/>
      <c r="J10" s="277"/>
      <c r="K10" s="277"/>
      <c r="L10" s="277"/>
      <c r="M10" s="277"/>
      <c r="N10" s="277"/>
      <c r="O10" s="277"/>
      <c r="P10" s="277"/>
      <c r="Q10" s="278"/>
    </row>
    <row r="11" spans="1:20" ht="54.75" customHeight="1" x14ac:dyDescent="0.5">
      <c r="A11" s="221" t="s">
        <v>95</v>
      </c>
      <c r="B11" s="218"/>
      <c r="C11" s="218"/>
      <c r="D11" s="218"/>
      <c r="E11" s="222" t="s">
        <v>72</v>
      </c>
      <c r="F11" s="222"/>
      <c r="G11" s="222" t="s">
        <v>72</v>
      </c>
      <c r="H11" s="222"/>
      <c r="I11" s="223" t="s">
        <v>72</v>
      </c>
      <c r="J11" s="277">
        <v>1</v>
      </c>
      <c r="K11" s="277">
        <v>1</v>
      </c>
      <c r="L11" s="277">
        <v>1</v>
      </c>
      <c r="M11" s="277">
        <v>0</v>
      </c>
      <c r="N11" s="277">
        <v>0</v>
      </c>
      <c r="O11" s="277">
        <v>0</v>
      </c>
      <c r="P11" s="277">
        <v>0</v>
      </c>
      <c r="Q11" s="278">
        <v>3</v>
      </c>
    </row>
    <row r="12" spans="1:20" ht="30" customHeight="1" x14ac:dyDescent="0.5">
      <c r="A12" s="221"/>
      <c r="B12" s="218"/>
      <c r="C12" s="218"/>
      <c r="D12" s="218"/>
      <c r="E12" s="218"/>
      <c r="F12" s="218"/>
      <c r="G12" s="218"/>
      <c r="H12" s="218"/>
      <c r="I12" s="219"/>
      <c r="J12" s="277"/>
      <c r="K12" s="277"/>
      <c r="L12" s="277"/>
      <c r="M12" s="277"/>
      <c r="N12" s="277"/>
      <c r="O12" s="277"/>
      <c r="P12" s="277"/>
      <c r="Q12" s="278"/>
    </row>
    <row r="13" spans="1:20" ht="55.5" customHeight="1" x14ac:dyDescent="0.5">
      <c r="A13" s="279" t="s">
        <v>92</v>
      </c>
      <c r="B13" s="280"/>
      <c r="C13" s="280"/>
      <c r="D13" s="280"/>
      <c r="E13" s="280"/>
      <c r="F13" s="222"/>
      <c r="G13" s="222" t="s">
        <v>72</v>
      </c>
      <c r="H13" s="222"/>
      <c r="I13" s="223" t="s">
        <v>72</v>
      </c>
      <c r="J13" s="277">
        <v>0</v>
      </c>
      <c r="K13" s="277">
        <v>2</v>
      </c>
      <c r="L13" s="277">
        <v>1</v>
      </c>
      <c r="M13" s="277">
        <v>0</v>
      </c>
      <c r="N13" s="277">
        <v>0</v>
      </c>
      <c r="O13" s="277">
        <v>0</v>
      </c>
      <c r="P13" s="277">
        <v>1</v>
      </c>
      <c r="Q13" s="278">
        <v>4</v>
      </c>
    </row>
    <row r="14" spans="1:20" ht="30" customHeight="1" x14ac:dyDescent="0.5">
      <c r="A14" s="221"/>
      <c r="B14" s="218"/>
      <c r="C14" s="218"/>
      <c r="D14" s="218"/>
      <c r="E14" s="218"/>
      <c r="F14" s="218"/>
      <c r="G14" s="218"/>
      <c r="H14" s="218"/>
      <c r="I14" s="219"/>
      <c r="J14" s="277"/>
      <c r="K14" s="277"/>
      <c r="L14" s="277"/>
      <c r="M14" s="277"/>
      <c r="N14" s="277"/>
      <c r="O14" s="277"/>
      <c r="P14" s="277"/>
      <c r="Q14" s="278"/>
    </row>
    <row r="15" spans="1:20" ht="57.75" customHeight="1" x14ac:dyDescent="0.5">
      <c r="A15" s="221" t="s">
        <v>96</v>
      </c>
      <c r="B15" s="218"/>
      <c r="C15" s="218"/>
      <c r="D15" s="218"/>
      <c r="E15" s="222" t="s">
        <v>72</v>
      </c>
      <c r="F15" s="222"/>
      <c r="G15" s="222" t="s">
        <v>72</v>
      </c>
      <c r="H15" s="222"/>
      <c r="I15" s="223" t="s">
        <v>72</v>
      </c>
      <c r="J15" s="277">
        <v>1</v>
      </c>
      <c r="K15" s="277">
        <v>1</v>
      </c>
      <c r="L15" s="277">
        <v>0</v>
      </c>
      <c r="M15" s="277">
        <v>1</v>
      </c>
      <c r="N15" s="277">
        <v>1</v>
      </c>
      <c r="O15" s="277">
        <v>0</v>
      </c>
      <c r="P15" s="277">
        <v>1</v>
      </c>
      <c r="Q15" s="278">
        <v>5</v>
      </c>
    </row>
    <row r="16" spans="1:20" ht="30" customHeight="1" x14ac:dyDescent="0.5">
      <c r="A16" s="221"/>
      <c r="B16" s="218"/>
      <c r="C16" s="218"/>
      <c r="D16" s="218"/>
      <c r="E16" s="218"/>
      <c r="F16" s="218"/>
      <c r="G16" s="218"/>
      <c r="H16" s="218"/>
      <c r="I16" s="219"/>
      <c r="J16" s="277"/>
      <c r="K16" s="277"/>
      <c r="L16" s="277"/>
      <c r="M16" s="277"/>
      <c r="N16" s="277"/>
      <c r="O16" s="277"/>
      <c r="P16" s="277"/>
      <c r="Q16" s="278"/>
    </row>
    <row r="17" spans="1:20" ht="54.75" customHeight="1" x14ac:dyDescent="0.5">
      <c r="A17" s="221" t="s">
        <v>97</v>
      </c>
      <c r="B17" s="218"/>
      <c r="C17" s="218"/>
      <c r="D17" s="218"/>
      <c r="E17" s="222" t="s">
        <v>72</v>
      </c>
      <c r="F17" s="222"/>
      <c r="G17" s="222" t="s">
        <v>72</v>
      </c>
      <c r="H17" s="222"/>
      <c r="I17" s="223" t="s">
        <v>72</v>
      </c>
      <c r="J17" s="277">
        <v>2</v>
      </c>
      <c r="K17" s="277">
        <v>0</v>
      </c>
      <c r="L17" s="277">
        <v>0</v>
      </c>
      <c r="M17" s="277">
        <v>0</v>
      </c>
      <c r="N17" s="277">
        <v>0</v>
      </c>
      <c r="O17" s="277">
        <v>0</v>
      </c>
      <c r="P17" s="277">
        <v>3</v>
      </c>
      <c r="Q17" s="278">
        <v>5</v>
      </c>
    </row>
    <row r="18" spans="1:20" ht="30" customHeight="1" x14ac:dyDescent="0.5">
      <c r="A18" s="221"/>
      <c r="B18" s="218"/>
      <c r="C18" s="218"/>
      <c r="D18" s="218"/>
      <c r="E18" s="218"/>
      <c r="F18" s="218"/>
      <c r="G18" s="218"/>
      <c r="H18" s="218"/>
      <c r="I18" s="219"/>
      <c r="J18" s="277"/>
      <c r="K18" s="277"/>
      <c r="L18" s="277"/>
      <c r="M18" s="277"/>
      <c r="N18" s="277"/>
      <c r="O18" s="277"/>
      <c r="P18" s="277"/>
      <c r="Q18" s="278"/>
    </row>
    <row r="19" spans="1:20" ht="51" customHeight="1" x14ac:dyDescent="0.5">
      <c r="A19" s="221" t="s">
        <v>98</v>
      </c>
      <c r="B19" s="218"/>
      <c r="C19" s="218"/>
      <c r="D19" s="218"/>
      <c r="E19" s="222" t="s">
        <v>72</v>
      </c>
      <c r="F19" s="222"/>
      <c r="G19" s="222" t="s">
        <v>72</v>
      </c>
      <c r="H19" s="222"/>
      <c r="I19" s="223" t="s">
        <v>72</v>
      </c>
      <c r="J19" s="277">
        <v>0</v>
      </c>
      <c r="K19" s="277">
        <v>0</v>
      </c>
      <c r="L19" s="277">
        <v>1</v>
      </c>
      <c r="M19" s="277">
        <v>0</v>
      </c>
      <c r="N19" s="277">
        <v>0</v>
      </c>
      <c r="O19" s="277">
        <v>1</v>
      </c>
      <c r="P19" s="277">
        <v>1</v>
      </c>
      <c r="Q19" s="278">
        <v>3</v>
      </c>
    </row>
    <row r="20" spans="1:20" ht="30" customHeight="1" x14ac:dyDescent="0.5">
      <c r="A20" s="221"/>
      <c r="B20" s="218"/>
      <c r="C20" s="218"/>
      <c r="D20" s="218"/>
      <c r="E20" s="218"/>
      <c r="F20" s="218"/>
      <c r="G20" s="218"/>
      <c r="H20" s="218"/>
      <c r="I20" s="219"/>
      <c r="J20" s="277"/>
      <c r="K20" s="277"/>
      <c r="L20" s="277"/>
      <c r="M20" s="277"/>
      <c r="N20" s="277"/>
      <c r="O20" s="277"/>
      <c r="P20" s="277"/>
      <c r="Q20" s="278"/>
    </row>
    <row r="21" spans="1:20" ht="51" customHeight="1" x14ac:dyDescent="0.5">
      <c r="A21" s="279" t="s">
        <v>91</v>
      </c>
      <c r="B21" s="280"/>
      <c r="C21" s="280"/>
      <c r="D21" s="280"/>
      <c r="E21" s="280"/>
      <c r="F21" s="280"/>
      <c r="G21" s="222" t="s">
        <v>72</v>
      </c>
      <c r="H21" s="222"/>
      <c r="I21" s="223" t="s">
        <v>72</v>
      </c>
      <c r="J21" s="277">
        <v>2</v>
      </c>
      <c r="K21" s="277">
        <v>0</v>
      </c>
      <c r="L21" s="277">
        <v>3</v>
      </c>
      <c r="M21" s="277">
        <v>0</v>
      </c>
      <c r="N21" s="277">
        <v>0</v>
      </c>
      <c r="O21" s="277">
        <v>0</v>
      </c>
      <c r="P21" s="277">
        <v>1</v>
      </c>
      <c r="Q21" s="278">
        <v>6</v>
      </c>
      <c r="T21" s="80"/>
    </row>
    <row r="22" spans="1:20" ht="30" customHeight="1" x14ac:dyDescent="0.5">
      <c r="A22" s="281"/>
      <c r="B22" s="282"/>
      <c r="C22" s="282"/>
      <c r="D22" s="282"/>
      <c r="E22" s="282"/>
      <c r="F22" s="282"/>
      <c r="G22" s="222"/>
      <c r="H22" s="222"/>
      <c r="I22" s="223"/>
      <c r="J22" s="277"/>
      <c r="K22" s="277"/>
      <c r="L22" s="277"/>
      <c r="M22" s="277"/>
      <c r="N22" s="277"/>
      <c r="O22" s="277"/>
      <c r="P22" s="277"/>
      <c r="Q22" s="278"/>
    </row>
    <row r="23" spans="1:20" ht="50.25" customHeight="1" x14ac:dyDescent="0.5">
      <c r="A23" s="279" t="s">
        <v>86</v>
      </c>
      <c r="B23" s="282"/>
      <c r="C23" s="282"/>
      <c r="D23" s="282"/>
      <c r="E23" s="282"/>
      <c r="F23" s="282"/>
      <c r="G23" s="222"/>
      <c r="H23" s="222"/>
      <c r="I23" s="223"/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278">
        <v>0</v>
      </c>
      <c r="T23" s="276"/>
    </row>
    <row r="24" spans="1:20" ht="30" customHeight="1" x14ac:dyDescent="0.45">
      <c r="A24" s="221"/>
      <c r="B24" s="218"/>
      <c r="C24" s="218"/>
      <c r="D24" s="218"/>
      <c r="E24" s="218"/>
      <c r="F24" s="218"/>
      <c r="G24" s="218"/>
      <c r="H24" s="218"/>
      <c r="I24" s="219"/>
      <c r="J24" s="277"/>
      <c r="K24" s="277"/>
      <c r="L24" s="277"/>
      <c r="M24" s="277"/>
      <c r="N24" s="277"/>
      <c r="O24" s="277"/>
      <c r="P24" s="277"/>
      <c r="Q24" s="277"/>
    </row>
    <row r="25" spans="1:20" ht="46.5" customHeight="1" x14ac:dyDescent="0.5">
      <c r="A25" s="238" t="s">
        <v>6</v>
      </c>
      <c r="B25" s="283"/>
      <c r="C25" s="239" t="s">
        <v>72</v>
      </c>
      <c r="D25" s="240"/>
      <c r="E25" s="239" t="s">
        <v>72</v>
      </c>
      <c r="F25" s="239"/>
      <c r="G25" s="239" t="s">
        <v>72</v>
      </c>
      <c r="H25" s="239"/>
      <c r="I25" s="241" t="s">
        <v>72</v>
      </c>
      <c r="J25" s="284">
        <v>9</v>
      </c>
      <c r="K25" s="284">
        <v>6</v>
      </c>
      <c r="L25" s="284">
        <v>6</v>
      </c>
      <c r="M25" s="284">
        <v>1</v>
      </c>
      <c r="N25" s="284">
        <v>2</v>
      </c>
      <c r="O25" s="284">
        <v>2</v>
      </c>
      <c r="P25" s="284">
        <v>8</v>
      </c>
      <c r="Q25" s="284">
        <v>34</v>
      </c>
      <c r="R25" s="81"/>
    </row>
    <row r="26" spans="1:20" x14ac:dyDescent="0.2">
      <c r="J26" s="81"/>
      <c r="K26" s="81"/>
      <c r="L26" s="81"/>
      <c r="M26" s="81"/>
      <c r="N26" s="81"/>
      <c r="O26" s="81"/>
      <c r="Q26" s="81"/>
    </row>
    <row r="27" spans="1:20" ht="27" x14ac:dyDescent="0.35">
      <c r="J27" s="2"/>
      <c r="K27" s="2"/>
      <c r="L27" s="2"/>
      <c r="M27" s="2"/>
      <c r="N27" s="331" t="s">
        <v>146</v>
      </c>
      <c r="O27" s="331"/>
      <c r="P27" s="331"/>
      <c r="Q27" s="331"/>
    </row>
    <row r="28" spans="1:20" ht="27" x14ac:dyDescent="0.35">
      <c r="J28" s="2"/>
      <c r="K28" s="2"/>
      <c r="L28" s="2"/>
      <c r="M28" s="2"/>
      <c r="N28" s="331" t="s">
        <v>107</v>
      </c>
      <c r="O28" s="331"/>
      <c r="P28" s="331"/>
      <c r="Q28" s="331"/>
    </row>
  </sheetData>
  <mergeCells count="6">
    <mergeCell ref="N27:Q27"/>
    <mergeCell ref="N28:Q28"/>
    <mergeCell ref="A1:Q1"/>
    <mergeCell ref="A2:Q2"/>
    <mergeCell ref="A3:Q3"/>
    <mergeCell ref="A4:I4"/>
  </mergeCells>
  <pageMargins left="0.7" right="0.7" top="0.75" bottom="0.75" header="0.3" footer="0.3"/>
  <pageSetup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zoomScale="40" zoomScaleNormal="40" workbookViewId="0">
      <selection activeCell="AB19" sqref="AB18:AB19"/>
    </sheetView>
  </sheetViews>
  <sheetFormatPr defaultRowHeight="12.75" x14ac:dyDescent="0.2"/>
  <cols>
    <col min="1" max="1" width="9.140625" style="1"/>
    <col min="2" max="2" width="12.28515625" style="1" customWidth="1"/>
    <col min="3" max="3" width="11" style="1" customWidth="1"/>
    <col min="4" max="4" width="11.140625" style="1" customWidth="1"/>
    <col min="5" max="16" width="27.28515625" style="1" customWidth="1"/>
    <col min="17" max="16384" width="9.140625" style="1"/>
  </cols>
  <sheetData>
    <row r="1" spans="1:16" ht="45" x14ac:dyDescent="0.6">
      <c r="A1" s="342" t="s">
        <v>130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</row>
    <row r="2" spans="1:16" ht="45" x14ac:dyDescent="0.6">
      <c r="A2" s="342" t="s">
        <v>131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</row>
    <row r="3" spans="1:16" ht="45" x14ac:dyDescent="0.6">
      <c r="A3" s="342" t="s">
        <v>106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</row>
    <row r="4" spans="1:16" ht="27.75" customHeight="1" x14ac:dyDescent="0.2">
      <c r="A4" s="396" t="s">
        <v>78</v>
      </c>
      <c r="B4" s="397"/>
      <c r="C4" s="397"/>
      <c r="D4" s="398"/>
      <c r="E4" s="396" t="s">
        <v>79</v>
      </c>
      <c r="F4" s="398"/>
      <c r="G4" s="396" t="s">
        <v>80</v>
      </c>
      <c r="H4" s="398"/>
      <c r="I4" s="396" t="s">
        <v>81</v>
      </c>
      <c r="J4" s="398"/>
      <c r="K4" s="396" t="s">
        <v>82</v>
      </c>
      <c r="L4" s="398"/>
      <c r="M4" s="396" t="s">
        <v>83</v>
      </c>
      <c r="N4" s="398"/>
      <c r="O4" s="396" t="s">
        <v>132</v>
      </c>
      <c r="P4" s="398"/>
    </row>
    <row r="5" spans="1:16" ht="81.75" customHeight="1" x14ac:dyDescent="0.2">
      <c r="A5" s="399"/>
      <c r="B5" s="400"/>
      <c r="C5" s="400"/>
      <c r="D5" s="401"/>
      <c r="E5" s="402"/>
      <c r="F5" s="403"/>
      <c r="G5" s="402"/>
      <c r="H5" s="403"/>
      <c r="I5" s="402"/>
      <c r="J5" s="403"/>
      <c r="K5" s="402"/>
      <c r="L5" s="403"/>
      <c r="M5" s="402"/>
      <c r="N5" s="403"/>
      <c r="O5" s="402"/>
      <c r="P5" s="403"/>
    </row>
    <row r="6" spans="1:16" ht="68.25" customHeight="1" x14ac:dyDescent="0.2">
      <c r="A6" s="402"/>
      <c r="B6" s="404"/>
      <c r="C6" s="404"/>
      <c r="D6" s="403"/>
      <c r="E6" s="405" t="s">
        <v>84</v>
      </c>
      <c r="F6" s="406" t="s">
        <v>85</v>
      </c>
      <c r="G6" s="406" t="s">
        <v>84</v>
      </c>
      <c r="H6" s="407" t="s">
        <v>85</v>
      </c>
      <c r="I6" s="407" t="s">
        <v>84</v>
      </c>
      <c r="J6" s="407" t="s">
        <v>85</v>
      </c>
      <c r="K6" s="407" t="s">
        <v>84</v>
      </c>
      <c r="L6" s="407" t="s">
        <v>85</v>
      </c>
      <c r="M6" s="407" t="s">
        <v>84</v>
      </c>
      <c r="N6" s="407" t="s">
        <v>85</v>
      </c>
      <c r="O6" s="405" t="s">
        <v>84</v>
      </c>
      <c r="P6" s="408" t="s">
        <v>85</v>
      </c>
    </row>
    <row r="7" spans="1:16" ht="42" x14ac:dyDescent="0.55000000000000004">
      <c r="A7" s="339"/>
      <c r="B7" s="340"/>
      <c r="C7" s="340"/>
      <c r="D7" s="341"/>
      <c r="E7" s="83" t="s">
        <v>9</v>
      </c>
      <c r="F7" s="84" t="s">
        <v>10</v>
      </c>
      <c r="G7" s="84" t="s">
        <v>11</v>
      </c>
      <c r="H7" s="84" t="s">
        <v>12</v>
      </c>
      <c r="I7" s="84" t="s">
        <v>13</v>
      </c>
      <c r="J7" s="84" t="s">
        <v>14</v>
      </c>
      <c r="K7" s="84" t="s">
        <v>15</v>
      </c>
      <c r="L7" s="84" t="s">
        <v>16</v>
      </c>
      <c r="M7" s="84" t="s">
        <v>55</v>
      </c>
      <c r="N7" s="84" t="s">
        <v>56</v>
      </c>
      <c r="O7" s="84" t="s">
        <v>57</v>
      </c>
      <c r="P7" s="85" t="s">
        <v>58</v>
      </c>
    </row>
    <row r="8" spans="1:16" ht="42" x14ac:dyDescent="0.55000000000000004">
      <c r="A8" s="339"/>
      <c r="B8" s="340"/>
      <c r="C8" s="340"/>
      <c r="D8" s="341"/>
      <c r="E8" s="83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</row>
    <row r="9" spans="1:16" ht="42.95" customHeight="1" x14ac:dyDescent="0.6">
      <c r="A9" s="88" t="s">
        <v>64</v>
      </c>
      <c r="B9" s="89"/>
      <c r="C9" s="89" t="s">
        <v>72</v>
      </c>
      <c r="D9" s="90" t="s">
        <v>72</v>
      </c>
      <c r="E9" s="91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3">
        <v>0</v>
      </c>
      <c r="P9" s="94">
        <v>0</v>
      </c>
    </row>
    <row r="10" spans="1:16" ht="42.75" x14ac:dyDescent="0.6">
      <c r="A10" s="339"/>
      <c r="B10" s="340"/>
      <c r="C10" s="340"/>
      <c r="D10" s="341"/>
      <c r="E10" s="95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94"/>
    </row>
    <row r="11" spans="1:16" ht="42.95" customHeight="1" x14ac:dyDescent="0.6">
      <c r="A11" s="88" t="s">
        <v>63</v>
      </c>
      <c r="B11" s="89"/>
      <c r="C11" s="89" t="s">
        <v>72</v>
      </c>
      <c r="D11" s="90" t="s">
        <v>72</v>
      </c>
      <c r="E11" s="91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3">
        <v>0</v>
      </c>
      <c r="P11" s="94">
        <v>0</v>
      </c>
    </row>
    <row r="12" spans="1:16" ht="42.75" x14ac:dyDescent="0.6">
      <c r="A12" s="339"/>
      <c r="B12" s="340"/>
      <c r="C12" s="340"/>
      <c r="D12" s="341"/>
      <c r="E12" s="95"/>
      <c r="F12" s="92"/>
      <c r="G12" s="92"/>
      <c r="H12" s="92"/>
      <c r="I12" s="92"/>
      <c r="J12" s="92"/>
      <c r="K12" s="92"/>
      <c r="L12" s="92"/>
      <c r="M12" s="92"/>
      <c r="N12" s="92"/>
      <c r="O12" s="93"/>
      <c r="P12" s="94"/>
    </row>
    <row r="13" spans="1:16" ht="42.95" customHeight="1" x14ac:dyDescent="0.6">
      <c r="A13" s="88" t="s">
        <v>21</v>
      </c>
      <c r="B13" s="89"/>
      <c r="C13" s="89" t="s">
        <v>72</v>
      </c>
      <c r="D13" s="90" t="s">
        <v>72</v>
      </c>
      <c r="E13" s="91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1</v>
      </c>
      <c r="N13" s="92">
        <v>1</v>
      </c>
      <c r="O13" s="93">
        <v>1</v>
      </c>
      <c r="P13" s="94">
        <v>1</v>
      </c>
    </row>
    <row r="14" spans="1:16" ht="42.75" x14ac:dyDescent="0.6">
      <c r="A14" s="339"/>
      <c r="B14" s="340"/>
      <c r="C14" s="340"/>
      <c r="D14" s="341"/>
      <c r="E14" s="95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94"/>
    </row>
    <row r="15" spans="1:16" ht="42.95" customHeight="1" x14ac:dyDescent="0.6">
      <c r="A15" s="88" t="s">
        <v>22</v>
      </c>
      <c r="B15" s="89"/>
      <c r="C15" s="89" t="s">
        <v>72</v>
      </c>
      <c r="D15" s="90" t="s">
        <v>72</v>
      </c>
      <c r="E15" s="91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1</v>
      </c>
      <c r="N15" s="92">
        <v>0</v>
      </c>
      <c r="O15" s="93">
        <v>1</v>
      </c>
      <c r="P15" s="94">
        <v>0</v>
      </c>
    </row>
    <row r="16" spans="1:16" ht="42.75" x14ac:dyDescent="0.6">
      <c r="A16" s="339"/>
      <c r="B16" s="340"/>
      <c r="C16" s="340"/>
      <c r="D16" s="341"/>
      <c r="E16" s="95"/>
      <c r="F16" s="92"/>
      <c r="G16" s="92"/>
      <c r="H16" s="92"/>
      <c r="I16" s="92"/>
      <c r="J16" s="92"/>
      <c r="K16" s="92"/>
      <c r="L16" s="92"/>
      <c r="M16" s="92"/>
      <c r="N16" s="92"/>
      <c r="O16" s="93"/>
      <c r="P16" s="94"/>
    </row>
    <row r="17" spans="1:16" ht="42.95" customHeight="1" x14ac:dyDescent="0.6">
      <c r="A17" s="88" t="s">
        <v>23</v>
      </c>
      <c r="B17" s="89"/>
      <c r="C17" s="89" t="s">
        <v>72</v>
      </c>
      <c r="D17" s="90" t="s">
        <v>72</v>
      </c>
      <c r="E17" s="91">
        <v>0</v>
      </c>
      <c r="F17" s="92">
        <v>0</v>
      </c>
      <c r="G17" s="92">
        <v>2</v>
      </c>
      <c r="H17" s="92">
        <v>0</v>
      </c>
      <c r="I17" s="92">
        <v>0</v>
      </c>
      <c r="J17" s="92">
        <v>0</v>
      </c>
      <c r="K17" s="92">
        <v>1</v>
      </c>
      <c r="L17" s="92">
        <v>0</v>
      </c>
      <c r="M17" s="92">
        <v>0</v>
      </c>
      <c r="N17" s="92">
        <v>0</v>
      </c>
      <c r="O17" s="93">
        <v>3</v>
      </c>
      <c r="P17" s="94">
        <v>0</v>
      </c>
    </row>
    <row r="18" spans="1:16" ht="42.75" x14ac:dyDescent="0.6">
      <c r="A18" s="339"/>
      <c r="B18" s="340"/>
      <c r="C18" s="340"/>
      <c r="D18" s="341"/>
      <c r="E18" s="95"/>
      <c r="F18" s="92"/>
      <c r="G18" s="92"/>
      <c r="H18" s="92"/>
      <c r="I18" s="92"/>
      <c r="J18" s="92"/>
      <c r="K18" s="92"/>
      <c r="L18" s="92"/>
      <c r="M18" s="92"/>
      <c r="N18" s="92"/>
      <c r="O18" s="93"/>
      <c r="P18" s="94"/>
    </row>
    <row r="19" spans="1:16" ht="42.95" customHeight="1" x14ac:dyDescent="0.6">
      <c r="A19" s="88" t="s">
        <v>24</v>
      </c>
      <c r="B19" s="89"/>
      <c r="C19" s="89" t="s">
        <v>72</v>
      </c>
      <c r="D19" s="90" t="s">
        <v>72</v>
      </c>
      <c r="E19" s="91">
        <v>0</v>
      </c>
      <c r="F19" s="92">
        <v>1</v>
      </c>
      <c r="G19" s="92">
        <v>4</v>
      </c>
      <c r="H19" s="92">
        <v>1</v>
      </c>
      <c r="I19" s="92">
        <v>0</v>
      </c>
      <c r="J19" s="92">
        <v>0</v>
      </c>
      <c r="K19" s="92">
        <v>0</v>
      </c>
      <c r="L19" s="92">
        <v>0</v>
      </c>
      <c r="M19" s="92">
        <v>1</v>
      </c>
      <c r="N19" s="92">
        <v>0</v>
      </c>
      <c r="O19" s="93">
        <v>5</v>
      </c>
      <c r="P19" s="94">
        <v>2</v>
      </c>
    </row>
    <row r="20" spans="1:16" ht="42.75" x14ac:dyDescent="0.6">
      <c r="A20" s="339"/>
      <c r="B20" s="340"/>
      <c r="C20" s="340"/>
      <c r="D20" s="341"/>
      <c r="E20" s="95"/>
      <c r="F20" s="92"/>
      <c r="G20" s="92"/>
      <c r="H20" s="92"/>
      <c r="I20" s="92"/>
      <c r="J20" s="92"/>
      <c r="K20" s="92"/>
      <c r="L20" s="92"/>
      <c r="M20" s="92"/>
      <c r="N20" s="92"/>
      <c r="O20" s="93"/>
      <c r="P20" s="94"/>
    </row>
    <row r="21" spans="1:16" ht="42.95" customHeight="1" x14ac:dyDescent="0.6">
      <c r="A21" s="88" t="s">
        <v>25</v>
      </c>
      <c r="B21" s="89"/>
      <c r="C21" s="89" t="s">
        <v>72</v>
      </c>
      <c r="D21" s="90" t="s">
        <v>72</v>
      </c>
      <c r="E21" s="91">
        <v>1</v>
      </c>
      <c r="F21" s="92">
        <v>0</v>
      </c>
      <c r="G21" s="92">
        <v>0</v>
      </c>
      <c r="H21" s="92">
        <v>1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3">
        <v>1</v>
      </c>
      <c r="P21" s="94">
        <v>1</v>
      </c>
    </row>
    <row r="22" spans="1:16" ht="42.75" x14ac:dyDescent="0.6">
      <c r="A22" s="339"/>
      <c r="B22" s="340"/>
      <c r="C22" s="340"/>
      <c r="D22" s="341"/>
      <c r="E22" s="95"/>
      <c r="F22" s="92"/>
      <c r="G22" s="92"/>
      <c r="H22" s="92"/>
      <c r="I22" s="92"/>
      <c r="J22" s="92"/>
      <c r="K22" s="92"/>
      <c r="L22" s="92"/>
      <c r="M22" s="92"/>
      <c r="N22" s="92"/>
      <c r="O22" s="93"/>
      <c r="P22" s="94"/>
    </row>
    <row r="23" spans="1:16" ht="42.95" customHeight="1" x14ac:dyDescent="0.6">
      <c r="A23" s="88" t="s">
        <v>26</v>
      </c>
      <c r="B23" s="89"/>
      <c r="C23" s="89" t="s">
        <v>72</v>
      </c>
      <c r="D23" s="90" t="s">
        <v>72</v>
      </c>
      <c r="E23" s="91">
        <v>0</v>
      </c>
      <c r="F23" s="92">
        <v>0</v>
      </c>
      <c r="G23" s="92">
        <v>2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1</v>
      </c>
      <c r="O23" s="93">
        <v>2</v>
      </c>
      <c r="P23" s="94">
        <v>1</v>
      </c>
    </row>
    <row r="24" spans="1:16" ht="42.75" x14ac:dyDescent="0.6">
      <c r="A24" s="339"/>
      <c r="B24" s="340"/>
      <c r="C24" s="340"/>
      <c r="D24" s="341"/>
      <c r="E24" s="95"/>
      <c r="F24" s="92"/>
      <c r="G24" s="92"/>
      <c r="H24" s="92"/>
      <c r="I24" s="92"/>
      <c r="J24" s="92"/>
      <c r="K24" s="92"/>
      <c r="L24" s="92"/>
      <c r="M24" s="92"/>
      <c r="N24" s="92"/>
      <c r="O24" s="93"/>
      <c r="P24" s="94"/>
    </row>
    <row r="25" spans="1:16" ht="42.95" customHeight="1" x14ac:dyDescent="0.6">
      <c r="A25" s="88" t="s">
        <v>27</v>
      </c>
      <c r="B25" s="89"/>
      <c r="C25" s="89" t="s">
        <v>72</v>
      </c>
      <c r="D25" s="90" t="s">
        <v>72</v>
      </c>
      <c r="E25" s="91">
        <v>1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1</v>
      </c>
      <c r="O25" s="93">
        <v>1</v>
      </c>
      <c r="P25" s="94">
        <v>1</v>
      </c>
    </row>
    <row r="26" spans="1:16" ht="42.75" x14ac:dyDescent="0.6">
      <c r="A26" s="339"/>
      <c r="B26" s="340"/>
      <c r="C26" s="340"/>
      <c r="D26" s="341"/>
      <c r="E26" s="95"/>
      <c r="F26" s="92"/>
      <c r="G26" s="92"/>
      <c r="H26" s="92"/>
      <c r="I26" s="92"/>
      <c r="J26" s="92"/>
      <c r="K26" s="92"/>
      <c r="L26" s="92"/>
      <c r="M26" s="92"/>
      <c r="N26" s="92"/>
      <c r="O26" s="93"/>
      <c r="P26" s="94"/>
    </row>
    <row r="27" spans="1:16" ht="42.95" customHeight="1" x14ac:dyDescent="0.6">
      <c r="A27" s="88" t="s">
        <v>28</v>
      </c>
      <c r="B27" s="89"/>
      <c r="C27" s="89" t="s">
        <v>72</v>
      </c>
      <c r="D27" s="90" t="s">
        <v>72</v>
      </c>
      <c r="E27" s="91">
        <v>1</v>
      </c>
      <c r="F27" s="92">
        <v>0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1</v>
      </c>
      <c r="N27" s="92">
        <v>1</v>
      </c>
      <c r="O27" s="93">
        <v>3</v>
      </c>
      <c r="P27" s="94">
        <v>1</v>
      </c>
    </row>
    <row r="28" spans="1:16" ht="42.75" x14ac:dyDescent="0.6">
      <c r="A28" s="339"/>
      <c r="B28" s="340"/>
      <c r="C28" s="340"/>
      <c r="D28" s="341"/>
      <c r="E28" s="95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94"/>
    </row>
    <row r="29" spans="1:16" ht="42.95" customHeight="1" x14ac:dyDescent="0.6">
      <c r="A29" s="88" t="s">
        <v>29</v>
      </c>
      <c r="B29" s="89"/>
      <c r="C29" s="89" t="s">
        <v>72</v>
      </c>
      <c r="D29" s="90" t="s">
        <v>72</v>
      </c>
      <c r="E29" s="91">
        <v>2</v>
      </c>
      <c r="F29" s="92">
        <v>0</v>
      </c>
      <c r="G29" s="92">
        <v>2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3">
        <v>4</v>
      </c>
      <c r="P29" s="94">
        <v>0</v>
      </c>
    </row>
    <row r="30" spans="1:16" ht="42.75" x14ac:dyDescent="0.6">
      <c r="A30" s="339"/>
      <c r="B30" s="340"/>
      <c r="C30" s="340"/>
      <c r="D30" s="341"/>
      <c r="E30" s="91"/>
      <c r="F30" s="92"/>
      <c r="G30" s="92"/>
      <c r="H30" s="92"/>
      <c r="I30" s="92"/>
      <c r="J30" s="92"/>
      <c r="K30" s="92"/>
      <c r="L30" s="92"/>
      <c r="M30" s="92"/>
      <c r="N30" s="92"/>
      <c r="O30" s="93"/>
      <c r="P30" s="94"/>
    </row>
    <row r="31" spans="1:16" ht="42.95" customHeight="1" x14ac:dyDescent="0.6">
      <c r="A31" s="88" t="s">
        <v>109</v>
      </c>
      <c r="B31" s="89"/>
      <c r="C31" s="89" t="s">
        <v>72</v>
      </c>
      <c r="D31" s="90" t="s">
        <v>72</v>
      </c>
      <c r="E31" s="91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3">
        <v>0</v>
      </c>
      <c r="P31" s="94">
        <v>0</v>
      </c>
    </row>
    <row r="32" spans="1:16" ht="42.75" x14ac:dyDescent="0.6">
      <c r="A32" s="339"/>
      <c r="B32" s="340"/>
      <c r="C32" s="340"/>
      <c r="D32" s="341"/>
      <c r="E32" s="95"/>
      <c r="F32" s="92"/>
      <c r="G32" s="92"/>
      <c r="H32" s="92"/>
      <c r="I32" s="92"/>
      <c r="J32" s="92"/>
      <c r="K32" s="92"/>
      <c r="L32" s="92"/>
      <c r="M32" s="92"/>
      <c r="N32" s="92"/>
      <c r="O32" s="93"/>
      <c r="P32" s="94"/>
    </row>
    <row r="33" spans="1:16" ht="42.95" customHeight="1" x14ac:dyDescent="0.6">
      <c r="A33" s="88" t="s">
        <v>30</v>
      </c>
      <c r="B33" s="89"/>
      <c r="C33" s="89" t="s">
        <v>72</v>
      </c>
      <c r="D33" s="90" t="s">
        <v>72</v>
      </c>
      <c r="E33" s="91">
        <v>0</v>
      </c>
      <c r="F33" s="92">
        <v>0</v>
      </c>
      <c r="G33" s="92">
        <v>1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3">
        <v>1</v>
      </c>
      <c r="P33" s="94">
        <v>0</v>
      </c>
    </row>
    <row r="34" spans="1:16" ht="42.75" x14ac:dyDescent="0.6">
      <c r="A34" s="339"/>
      <c r="B34" s="340"/>
      <c r="C34" s="340"/>
      <c r="D34" s="341"/>
      <c r="E34" s="95"/>
      <c r="F34" s="92"/>
      <c r="G34" s="92"/>
      <c r="H34" s="92"/>
      <c r="I34" s="92"/>
      <c r="J34" s="92"/>
      <c r="K34" s="92"/>
      <c r="L34" s="92"/>
      <c r="M34" s="92"/>
      <c r="N34" s="92"/>
      <c r="O34" s="93"/>
      <c r="P34" s="94"/>
    </row>
    <row r="35" spans="1:16" ht="42.95" customHeight="1" x14ac:dyDescent="0.6">
      <c r="A35" s="88" t="s">
        <v>31</v>
      </c>
      <c r="B35" s="89"/>
      <c r="C35" s="89" t="s">
        <v>72</v>
      </c>
      <c r="D35" s="90" t="s">
        <v>72</v>
      </c>
      <c r="E35" s="91">
        <v>2</v>
      </c>
      <c r="F35" s="92">
        <v>2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3</v>
      </c>
      <c r="N35" s="92">
        <v>1</v>
      </c>
      <c r="O35" s="93">
        <v>6</v>
      </c>
      <c r="P35" s="94">
        <v>3</v>
      </c>
    </row>
    <row r="36" spans="1:16" ht="42.75" x14ac:dyDescent="0.6">
      <c r="A36" s="339"/>
      <c r="B36" s="340"/>
      <c r="C36" s="340"/>
      <c r="D36" s="341"/>
      <c r="E36" s="95"/>
      <c r="F36" s="92"/>
      <c r="G36" s="92"/>
      <c r="H36" s="92"/>
      <c r="I36" s="92"/>
      <c r="J36" s="92"/>
      <c r="K36" s="92"/>
      <c r="L36" s="92"/>
      <c r="M36" s="92"/>
      <c r="N36" s="92"/>
      <c r="O36" s="93"/>
      <c r="P36" s="94"/>
    </row>
    <row r="37" spans="1:16" ht="42.95" customHeight="1" x14ac:dyDescent="0.6">
      <c r="A37" s="96" t="s">
        <v>50</v>
      </c>
      <c r="B37" s="97"/>
      <c r="C37" s="97"/>
      <c r="D37" s="90" t="s">
        <v>72</v>
      </c>
      <c r="E37" s="91">
        <v>1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1</v>
      </c>
      <c r="N37" s="92">
        <v>0</v>
      </c>
      <c r="O37" s="93">
        <v>2</v>
      </c>
      <c r="P37" s="94">
        <v>0</v>
      </c>
    </row>
    <row r="38" spans="1:16" ht="42.75" x14ac:dyDescent="0.6">
      <c r="A38" s="339"/>
      <c r="B38" s="340"/>
      <c r="C38" s="340"/>
      <c r="D38" s="341"/>
      <c r="E38" s="95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4"/>
    </row>
    <row r="39" spans="1:16" ht="42.95" customHeight="1" x14ac:dyDescent="0.6">
      <c r="A39" s="98" t="s">
        <v>6</v>
      </c>
      <c r="B39" s="99"/>
      <c r="C39" s="100" t="s">
        <v>72</v>
      </c>
      <c r="D39" s="101" t="s">
        <v>72</v>
      </c>
      <c r="E39" s="102">
        <v>8</v>
      </c>
      <c r="F39" s="103">
        <v>3</v>
      </c>
      <c r="G39" s="103">
        <v>13</v>
      </c>
      <c r="H39" s="103">
        <v>2</v>
      </c>
      <c r="I39" s="103">
        <v>0</v>
      </c>
      <c r="J39" s="103">
        <v>0</v>
      </c>
      <c r="K39" s="103">
        <v>1</v>
      </c>
      <c r="L39" s="103">
        <v>0</v>
      </c>
      <c r="M39" s="103">
        <v>8</v>
      </c>
      <c r="N39" s="103">
        <v>5</v>
      </c>
      <c r="O39" s="104">
        <v>30</v>
      </c>
      <c r="P39" s="105">
        <v>10</v>
      </c>
    </row>
    <row r="40" spans="1:16" ht="24" customHeight="1" x14ac:dyDescent="0.25">
      <c r="K40" s="106"/>
    </row>
    <row r="41" spans="1:16" ht="33" customHeight="1" x14ac:dyDescent="0.45">
      <c r="E41" s="106"/>
      <c r="G41" s="106"/>
      <c r="I41" s="106"/>
      <c r="L41" s="338" t="s">
        <v>133</v>
      </c>
      <c r="M41" s="338"/>
      <c r="N41" s="338"/>
      <c r="O41" s="338"/>
      <c r="P41" s="338"/>
    </row>
    <row r="42" spans="1:16" ht="33" x14ac:dyDescent="0.45">
      <c r="L42" s="107"/>
      <c r="M42" s="338" t="s">
        <v>107</v>
      </c>
      <c r="N42" s="338"/>
      <c r="O42" s="338"/>
      <c r="P42" s="338"/>
    </row>
    <row r="44" spans="1:16" ht="18" x14ac:dyDescent="0.25">
      <c r="E44" s="106"/>
      <c r="F44" s="106"/>
      <c r="G44" s="106"/>
      <c r="H44" s="106"/>
      <c r="I44" s="106"/>
      <c r="J44" s="106"/>
      <c r="K44" s="106"/>
      <c r="L44" s="106"/>
      <c r="M44" s="106"/>
      <c r="N44" s="106"/>
    </row>
    <row r="45" spans="1:16" ht="22.5" customHeight="1" x14ac:dyDescent="0.25">
      <c r="E45" s="106"/>
      <c r="F45" s="106"/>
      <c r="G45" s="106"/>
      <c r="H45" s="106"/>
      <c r="I45" s="106"/>
      <c r="J45" s="106"/>
      <c r="K45" s="106"/>
      <c r="L45" s="106"/>
      <c r="M45" s="106"/>
      <c r="N45" s="106"/>
    </row>
    <row r="46" spans="1:16" ht="18" x14ac:dyDescent="0.25">
      <c r="E46" s="285"/>
      <c r="F46" s="106"/>
      <c r="G46" s="285"/>
      <c r="H46" s="106"/>
      <c r="I46" s="106"/>
      <c r="J46" s="106"/>
      <c r="K46" s="285"/>
      <c r="L46" s="106"/>
      <c r="M46" s="285"/>
      <c r="N46" s="106"/>
    </row>
  </sheetData>
  <mergeCells count="29">
    <mergeCell ref="A1:P1"/>
    <mergeCell ref="A2:P2"/>
    <mergeCell ref="A3:P3"/>
    <mergeCell ref="A4:D6"/>
    <mergeCell ref="E4:F5"/>
    <mergeCell ref="G4:H5"/>
    <mergeCell ref="I4:J5"/>
    <mergeCell ref="K4:L5"/>
    <mergeCell ref="M4:N5"/>
    <mergeCell ref="A26:D26"/>
    <mergeCell ref="O4:P5"/>
    <mergeCell ref="A7:D7"/>
    <mergeCell ref="A8:D8"/>
    <mergeCell ref="A10:D10"/>
    <mergeCell ref="A12:D12"/>
    <mergeCell ref="A14:D14"/>
    <mergeCell ref="A16:D16"/>
    <mergeCell ref="A18:D18"/>
    <mergeCell ref="A20:D20"/>
    <mergeCell ref="A22:D22"/>
    <mergeCell ref="A24:D24"/>
    <mergeCell ref="L41:P41"/>
    <mergeCell ref="M42:P42"/>
    <mergeCell ref="A28:D28"/>
    <mergeCell ref="A30:D30"/>
    <mergeCell ref="A32:D32"/>
    <mergeCell ref="A34:D34"/>
    <mergeCell ref="A36:D36"/>
    <mergeCell ref="A38:D38"/>
  </mergeCells>
  <pageMargins left="0.7" right="0.7" top="0.75" bottom="0.75" header="0.3" footer="0.3"/>
  <pageSetup scale="3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N25" sqref="N25"/>
      <selection pane="bottomLeft" activeCell="N25" sqref="N25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45">
        <v>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18" ht="21.75" customHeight="1" x14ac:dyDescent="0.25">
      <c r="A2" s="346" t="s">
        <v>139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Q2" s="140"/>
    </row>
    <row r="3" spans="1:18" ht="12.75" customHeight="1" x14ac:dyDescent="0.25">
      <c r="A3" s="346" t="s">
        <v>76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18" ht="15" x14ac:dyDescent="0.25">
      <c r="A4" s="346" t="s">
        <v>106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</row>
    <row r="5" spans="1:18" ht="6.75" customHeight="1" x14ac:dyDescent="0.2"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8" s="140" customFormat="1" ht="21.75" customHeight="1" x14ac:dyDescent="0.2">
      <c r="A6" s="347" t="s">
        <v>77</v>
      </c>
      <c r="B6" s="347"/>
      <c r="C6" s="347"/>
      <c r="D6" s="348"/>
      <c r="E6" s="351" t="s">
        <v>74</v>
      </c>
      <c r="F6" s="352"/>
      <c r="G6" s="352"/>
      <c r="H6" s="353"/>
      <c r="I6" s="351" t="s">
        <v>75</v>
      </c>
      <c r="J6" s="352"/>
      <c r="K6" s="352"/>
      <c r="L6" s="353"/>
      <c r="M6" s="142"/>
      <c r="N6" s="354" t="s">
        <v>6</v>
      </c>
      <c r="O6" s="356" t="s">
        <v>73</v>
      </c>
    </row>
    <row r="7" spans="1:18" s="140" customFormat="1" ht="34.5" customHeight="1" x14ac:dyDescent="0.2">
      <c r="A7" s="349"/>
      <c r="B7" s="349"/>
      <c r="C7" s="349"/>
      <c r="D7" s="350"/>
      <c r="E7" s="143" t="s">
        <v>66</v>
      </c>
      <c r="F7" s="144" t="s">
        <v>67</v>
      </c>
      <c r="G7" s="144" t="s">
        <v>68</v>
      </c>
      <c r="H7" s="144" t="s">
        <v>69</v>
      </c>
      <c r="I7" s="144" t="s">
        <v>66</v>
      </c>
      <c r="J7" s="144" t="s">
        <v>67</v>
      </c>
      <c r="K7" s="144" t="s">
        <v>68</v>
      </c>
      <c r="L7" s="144" t="s">
        <v>69</v>
      </c>
      <c r="M7" s="145" t="s">
        <v>86</v>
      </c>
      <c r="N7" s="355"/>
      <c r="O7" s="357"/>
    </row>
    <row r="8" spans="1:18" s="140" customFormat="1" ht="14.25" x14ac:dyDescent="0.2">
      <c r="A8" s="146"/>
      <c r="B8" s="147"/>
      <c r="C8" s="148"/>
      <c r="D8" s="148"/>
      <c r="E8" s="149" t="s">
        <v>9</v>
      </c>
      <c r="F8" s="149" t="s">
        <v>10</v>
      </c>
      <c r="G8" s="149" t="s">
        <v>11</v>
      </c>
      <c r="H8" s="149" t="s">
        <v>12</v>
      </c>
      <c r="I8" s="149" t="s">
        <v>13</v>
      </c>
      <c r="J8" s="149" t="s">
        <v>14</v>
      </c>
      <c r="K8" s="149" t="s">
        <v>15</v>
      </c>
      <c r="L8" s="149" t="s">
        <v>16</v>
      </c>
      <c r="M8" s="150" t="s">
        <v>55</v>
      </c>
      <c r="N8" s="149" t="s">
        <v>56</v>
      </c>
      <c r="O8" s="151" t="s">
        <v>57</v>
      </c>
    </row>
    <row r="9" spans="1:18" s="140" customFormat="1" ht="14.25" x14ac:dyDescent="0.2">
      <c r="A9" s="152"/>
      <c r="B9" s="148"/>
      <c r="C9" s="148"/>
      <c r="D9" s="148"/>
      <c r="E9" s="153"/>
      <c r="F9" s="153"/>
      <c r="G9" s="153"/>
      <c r="H9" s="153"/>
      <c r="I9" s="153"/>
      <c r="J9" s="153"/>
      <c r="K9" s="153"/>
      <c r="L9" s="153"/>
      <c r="M9" s="154"/>
      <c r="N9" s="153"/>
      <c r="O9" s="146"/>
    </row>
    <row r="10" spans="1:18" s="140" customFormat="1" ht="35.1" customHeight="1" x14ac:dyDescent="0.2">
      <c r="A10" s="155" t="s">
        <v>32</v>
      </c>
      <c r="B10" s="156" t="s">
        <v>72</v>
      </c>
      <c r="C10" s="156"/>
      <c r="D10" s="156" t="s">
        <v>72</v>
      </c>
      <c r="E10" s="153">
        <f>'table4 2016 jan'!E10+'table4 2016 feb'!E10+'table4 2016 mar'!E10</f>
        <v>0</v>
      </c>
      <c r="F10" s="153">
        <f>'table4 2016 jan'!F10+'table4 2016 feb'!F10+'table4 2016 mar'!F10</f>
        <v>0</v>
      </c>
      <c r="G10" s="153">
        <f>'table4 2016 jan'!G10+'table4 2016 feb'!G10+'table4 2016 mar'!G10</f>
        <v>0</v>
      </c>
      <c r="H10" s="153">
        <f>'table4 2016 jan'!H10+'table4 2016 feb'!H10+'table4 2016 mar'!H10</f>
        <v>0</v>
      </c>
      <c r="I10" s="153">
        <f>'table4 2016 jan'!I10+'table4 2016 feb'!I10+'table4 2016 mar'!I10</f>
        <v>1</v>
      </c>
      <c r="J10" s="153">
        <f>'table4 2016 jan'!J10+'table4 2016 feb'!J10+'table4 2016 mar'!J10</f>
        <v>1</v>
      </c>
      <c r="K10" s="153">
        <f>'table4 2016 jan'!K10+'table4 2016 feb'!K10+'table4 2016 mar'!K10</f>
        <v>1</v>
      </c>
      <c r="L10" s="153">
        <f>'table4 2016 jan'!L10+'table4 2016 feb'!L10+'table4 2016 mar'!L10</f>
        <v>1</v>
      </c>
      <c r="M10" s="153">
        <f>'table4 2016 jan'!M10+'table4 2016 feb'!M10+'table4 2016 mar'!M10</f>
        <v>0</v>
      </c>
      <c r="N10" s="153">
        <f>SUM(E10:M10)</f>
        <v>4</v>
      </c>
      <c r="O10" s="157">
        <f>N10/$N$28*100</f>
        <v>11.76470588235294</v>
      </c>
    </row>
    <row r="11" spans="1:18" s="140" customFormat="1" ht="35.1" customHeight="1" x14ac:dyDescent="0.2">
      <c r="A11" s="152"/>
      <c r="B11" s="148"/>
      <c r="C11" s="148"/>
      <c r="D11" s="148"/>
      <c r="E11" s="153"/>
      <c r="F11" s="153"/>
      <c r="G11" s="153"/>
      <c r="H11" s="153"/>
      <c r="I11" s="153"/>
      <c r="J11" s="153"/>
      <c r="K11" s="153"/>
      <c r="L11" s="153"/>
      <c r="M11" s="154"/>
      <c r="N11" s="153"/>
      <c r="O11" s="157"/>
    </row>
    <row r="12" spans="1:18" s="140" customFormat="1" ht="35.1" customHeight="1" x14ac:dyDescent="0.2">
      <c r="A12" s="155" t="s">
        <v>33</v>
      </c>
      <c r="B12" s="156" t="s">
        <v>72</v>
      </c>
      <c r="C12" s="156"/>
      <c r="D12" s="156" t="s">
        <v>72</v>
      </c>
      <c r="E12" s="153">
        <f>'table4 2016 jan'!E12+'table4 2016 feb'!E12+'table4 2016 mar'!E12</f>
        <v>0</v>
      </c>
      <c r="F12" s="153">
        <f>'table4 2016 jan'!F12+'table4 2016 feb'!F12+'table4 2016 mar'!F12</f>
        <v>0</v>
      </c>
      <c r="G12" s="153">
        <f>'table4 2016 jan'!G12+'table4 2016 feb'!G12+'table4 2016 mar'!G12</f>
        <v>0</v>
      </c>
      <c r="H12" s="153">
        <f>'table4 2016 jan'!H12+'table4 2016 feb'!H12+'table4 2016 mar'!H12</f>
        <v>0</v>
      </c>
      <c r="I12" s="153">
        <f>'table4 2016 jan'!I12+'table4 2016 feb'!I12+'table4 2016 mar'!I12</f>
        <v>0</v>
      </c>
      <c r="J12" s="153">
        <f>'table4 2016 jan'!J12+'table4 2016 feb'!J12+'table4 2016 mar'!J12</f>
        <v>0</v>
      </c>
      <c r="K12" s="153">
        <f>'table4 2016 jan'!K12+'table4 2016 feb'!K12+'table4 2016 mar'!K12</f>
        <v>0</v>
      </c>
      <c r="L12" s="153">
        <f>'table4 2016 jan'!L12+'table4 2016 feb'!L12+'table4 2016 mar'!L12</f>
        <v>0</v>
      </c>
      <c r="M12" s="153">
        <f>'table4 2016 jan'!M12+'table4 2016 feb'!M12+'table4 2016 mar'!M12</f>
        <v>0</v>
      </c>
      <c r="N12" s="153">
        <f>SUM(E12:M12)</f>
        <v>0</v>
      </c>
      <c r="O12" s="157">
        <f>N12/$N$28*100</f>
        <v>0</v>
      </c>
      <c r="Q12" s="158"/>
    </row>
    <row r="13" spans="1:18" s="140" customFormat="1" ht="35.1" customHeight="1" x14ac:dyDescent="0.2">
      <c r="A13" s="152"/>
      <c r="B13" s="148"/>
      <c r="C13" s="148"/>
      <c r="D13" s="148"/>
      <c r="E13" s="153"/>
      <c r="F13" s="153"/>
      <c r="G13" s="153"/>
      <c r="H13" s="153"/>
      <c r="I13" s="153"/>
      <c r="J13" s="153"/>
      <c r="K13" s="153"/>
      <c r="L13" s="153"/>
      <c r="M13" s="154"/>
      <c r="N13" s="153"/>
      <c r="O13" s="157"/>
    </row>
    <row r="14" spans="1:18" s="140" customFormat="1" ht="35.1" customHeight="1" x14ac:dyDescent="0.2">
      <c r="A14" s="155" t="s">
        <v>34</v>
      </c>
      <c r="B14" s="156" t="s">
        <v>72</v>
      </c>
      <c r="C14" s="156"/>
      <c r="D14" s="156" t="s">
        <v>72</v>
      </c>
      <c r="E14" s="153">
        <f>'table4 2016 jan'!E14+'table4 2016 feb'!E14+'table4 2016 mar'!E14</f>
        <v>1</v>
      </c>
      <c r="F14" s="153">
        <f>'table4 2016 jan'!F14+'table4 2016 feb'!F14+'table4 2016 mar'!F14</f>
        <v>0</v>
      </c>
      <c r="G14" s="153">
        <f>'table4 2016 jan'!G14+'table4 2016 feb'!G14+'table4 2016 mar'!G14</f>
        <v>0</v>
      </c>
      <c r="H14" s="153">
        <f>'table4 2016 jan'!H14+'table4 2016 feb'!H14+'table4 2016 mar'!H14</f>
        <v>0</v>
      </c>
      <c r="I14" s="153">
        <f>'table4 2016 jan'!I14+'table4 2016 feb'!I14+'table4 2016 mar'!I14</f>
        <v>0</v>
      </c>
      <c r="J14" s="153">
        <f>'table4 2016 jan'!J14+'table4 2016 feb'!J14+'table4 2016 mar'!J14</f>
        <v>0</v>
      </c>
      <c r="K14" s="153">
        <f>'table4 2016 jan'!K14+'table4 2016 feb'!K14+'table4 2016 mar'!K14</f>
        <v>0</v>
      </c>
      <c r="L14" s="153">
        <f>'table4 2016 jan'!L14+'table4 2016 feb'!L14+'table4 2016 mar'!L14</f>
        <v>1</v>
      </c>
      <c r="M14" s="153">
        <f>'table4 2016 jan'!M14+'table4 2016 feb'!M14+'table4 2016 mar'!M14</f>
        <v>0</v>
      </c>
      <c r="N14" s="153">
        <f>SUM(E14:M14)</f>
        <v>2</v>
      </c>
      <c r="O14" s="157">
        <f>N14/$N$28*100</f>
        <v>5.8823529411764701</v>
      </c>
    </row>
    <row r="15" spans="1:18" s="140" customFormat="1" ht="35.1" customHeight="1" x14ac:dyDescent="0.2">
      <c r="A15" s="152"/>
      <c r="B15" s="148"/>
      <c r="C15" s="148"/>
      <c r="D15" s="148"/>
      <c r="E15" s="153"/>
      <c r="F15" s="153"/>
      <c r="G15" s="153"/>
      <c r="H15" s="153"/>
      <c r="I15" s="153"/>
      <c r="J15" s="153"/>
      <c r="K15" s="153"/>
      <c r="L15" s="153"/>
      <c r="M15" s="154"/>
      <c r="N15" s="153"/>
      <c r="O15" s="157"/>
      <c r="Q15" s="159"/>
      <c r="R15" s="160"/>
    </row>
    <row r="16" spans="1:18" s="140" customFormat="1" ht="35.1" customHeight="1" x14ac:dyDescent="0.2">
      <c r="A16" s="155" t="s">
        <v>35</v>
      </c>
      <c r="B16" s="156" t="s">
        <v>72</v>
      </c>
      <c r="C16" s="156"/>
      <c r="D16" s="156" t="s">
        <v>72</v>
      </c>
      <c r="E16" s="153">
        <f>'table4 2016 jan'!E16+'table4 2016 feb'!E16+'table4 2016 mar'!E16</f>
        <v>0</v>
      </c>
      <c r="F16" s="153">
        <f>'table4 2016 jan'!F16+'table4 2016 feb'!F16+'table4 2016 mar'!F16</f>
        <v>0</v>
      </c>
      <c r="G16" s="153">
        <f>'table4 2016 jan'!G16+'table4 2016 feb'!G16+'table4 2016 mar'!G16</f>
        <v>0</v>
      </c>
      <c r="H16" s="153">
        <f>'table4 2016 jan'!H16+'table4 2016 feb'!H16+'table4 2016 mar'!H16</f>
        <v>0</v>
      </c>
      <c r="I16" s="153">
        <f>'table4 2016 jan'!I16+'table4 2016 feb'!I16+'table4 2016 mar'!I16</f>
        <v>0</v>
      </c>
      <c r="J16" s="153">
        <f>'table4 2016 jan'!J16+'table4 2016 feb'!J16+'table4 2016 mar'!J16</f>
        <v>1</v>
      </c>
      <c r="K16" s="153">
        <f>'table4 2016 jan'!K16+'table4 2016 feb'!K16+'table4 2016 mar'!K16</f>
        <v>0</v>
      </c>
      <c r="L16" s="153">
        <f>'table4 2016 jan'!L16+'table4 2016 feb'!L16+'table4 2016 mar'!L16</f>
        <v>2</v>
      </c>
      <c r="M16" s="153">
        <f>'table4 2016 jan'!M16+'table4 2016 feb'!M16+'table4 2016 mar'!M16</f>
        <v>0</v>
      </c>
      <c r="N16" s="153">
        <f>SUM(E16:M16)</f>
        <v>3</v>
      </c>
      <c r="O16" s="157">
        <f>N16/$N$28*100</f>
        <v>8.8235294117647065</v>
      </c>
    </row>
    <row r="17" spans="1:15" s="140" customFormat="1" ht="35.1" customHeight="1" x14ac:dyDescent="0.2">
      <c r="A17" s="152"/>
      <c r="B17" s="148"/>
      <c r="C17" s="148"/>
      <c r="D17" s="148"/>
      <c r="E17" s="153"/>
      <c r="F17" s="153"/>
      <c r="G17" s="153"/>
      <c r="H17" s="153"/>
      <c r="I17" s="153"/>
      <c r="J17" s="153"/>
      <c r="K17" s="153"/>
      <c r="L17" s="153"/>
      <c r="M17" s="154"/>
      <c r="N17" s="153"/>
      <c r="O17" s="157"/>
    </row>
    <row r="18" spans="1:15" s="140" customFormat="1" ht="35.1" customHeight="1" x14ac:dyDescent="0.2">
      <c r="A18" s="155" t="s">
        <v>36</v>
      </c>
      <c r="B18" s="156" t="s">
        <v>72</v>
      </c>
      <c r="C18" s="156"/>
      <c r="D18" s="156" t="s">
        <v>72</v>
      </c>
      <c r="E18" s="153">
        <f>'table4 2016 jan'!E18+'table4 2016 feb'!E18+'table4 2016 mar'!E18</f>
        <v>1</v>
      </c>
      <c r="F18" s="153">
        <f>'table4 2016 jan'!F18+'table4 2016 feb'!F18+'table4 2016 mar'!F18</f>
        <v>0</v>
      </c>
      <c r="G18" s="153">
        <f>'table4 2016 jan'!G18+'table4 2016 feb'!G18+'table4 2016 mar'!G18</f>
        <v>0</v>
      </c>
      <c r="H18" s="153">
        <f>'table4 2016 jan'!H18+'table4 2016 feb'!H18+'table4 2016 mar'!H18</f>
        <v>0</v>
      </c>
      <c r="I18" s="153">
        <f>'table4 2016 jan'!I18+'table4 2016 feb'!I18+'table4 2016 mar'!I18</f>
        <v>0</v>
      </c>
      <c r="J18" s="153">
        <f>'table4 2016 jan'!J18+'table4 2016 feb'!J18+'table4 2016 mar'!J18</f>
        <v>0</v>
      </c>
      <c r="K18" s="153">
        <f>'table4 2016 jan'!K18+'table4 2016 feb'!K18+'table4 2016 mar'!K18</f>
        <v>1</v>
      </c>
      <c r="L18" s="153">
        <f>'table4 2016 jan'!L18+'table4 2016 feb'!L18+'table4 2016 mar'!L18</f>
        <v>1</v>
      </c>
      <c r="M18" s="153">
        <f>'table4 2016 jan'!M18+'table4 2016 feb'!M18+'table4 2016 mar'!M18</f>
        <v>0</v>
      </c>
      <c r="N18" s="153">
        <f>SUM(E18:M18)</f>
        <v>3</v>
      </c>
      <c r="O18" s="157">
        <f>N18/$N$28*100</f>
        <v>8.8235294117647065</v>
      </c>
    </row>
    <row r="19" spans="1:15" s="140" customFormat="1" ht="35.1" customHeight="1" x14ac:dyDescent="0.2">
      <c r="A19" s="152"/>
      <c r="B19" s="148"/>
      <c r="C19" s="148"/>
      <c r="D19" s="148"/>
      <c r="E19" s="153"/>
      <c r="F19" s="153"/>
      <c r="G19" s="153"/>
      <c r="H19" s="153"/>
      <c r="I19" s="153"/>
      <c r="J19" s="153"/>
      <c r="K19" s="153"/>
      <c r="L19" s="153"/>
      <c r="M19" s="154"/>
      <c r="N19" s="153"/>
      <c r="O19" s="157"/>
    </row>
    <row r="20" spans="1:15" s="140" customFormat="1" ht="35.1" customHeight="1" x14ac:dyDescent="0.2">
      <c r="A20" s="152" t="s">
        <v>37</v>
      </c>
      <c r="B20" s="148"/>
      <c r="C20" s="148"/>
      <c r="D20" s="156" t="s">
        <v>72</v>
      </c>
      <c r="E20" s="153">
        <f>'table4 2016 jan'!E20+'table4 2016 feb'!E20+'table4 2016 mar'!E20</f>
        <v>0</v>
      </c>
      <c r="F20" s="153">
        <f>'table4 2016 jan'!F20+'table4 2016 feb'!F20+'table4 2016 mar'!F20</f>
        <v>1</v>
      </c>
      <c r="G20" s="153">
        <f>'table4 2016 jan'!G20+'table4 2016 feb'!G20+'table4 2016 mar'!G20</f>
        <v>1</v>
      </c>
      <c r="H20" s="153">
        <f>'table4 2016 jan'!H20+'table4 2016 feb'!H20+'table4 2016 mar'!H20</f>
        <v>0</v>
      </c>
      <c r="I20" s="153">
        <f>'table4 2016 jan'!I20+'table4 2016 feb'!I20+'table4 2016 mar'!I20</f>
        <v>0</v>
      </c>
      <c r="J20" s="153">
        <f>'table4 2016 jan'!J20+'table4 2016 feb'!J20+'table4 2016 mar'!J20</f>
        <v>1</v>
      </c>
      <c r="K20" s="153">
        <f>'table4 2016 jan'!K20+'table4 2016 feb'!K20+'table4 2016 mar'!K20</f>
        <v>1</v>
      </c>
      <c r="L20" s="153">
        <f>'table4 2016 jan'!L20+'table4 2016 feb'!L20+'table4 2016 mar'!L20</f>
        <v>0</v>
      </c>
      <c r="M20" s="153">
        <f>'table4 2016 jan'!M20+'table4 2016 feb'!M20+'table4 2016 mar'!M20</f>
        <v>0</v>
      </c>
      <c r="N20" s="153">
        <f>SUM(E20:M20)</f>
        <v>4</v>
      </c>
      <c r="O20" s="157">
        <f>N20/$N$28*100</f>
        <v>11.76470588235294</v>
      </c>
    </row>
    <row r="21" spans="1:15" s="140" customFormat="1" ht="35.1" customHeight="1" x14ac:dyDescent="0.2">
      <c r="A21" s="152"/>
      <c r="B21" s="148"/>
      <c r="C21" s="148"/>
      <c r="D21" s="148"/>
      <c r="E21" s="153"/>
      <c r="F21" s="153"/>
      <c r="G21" s="153"/>
      <c r="H21" s="153"/>
      <c r="I21" s="153"/>
      <c r="J21" s="153"/>
      <c r="K21" s="153"/>
      <c r="L21" s="153"/>
      <c r="M21" s="154"/>
      <c r="N21" s="153"/>
      <c r="O21" s="157"/>
    </row>
    <row r="22" spans="1:15" s="140" customFormat="1" ht="35.1" customHeight="1" x14ac:dyDescent="0.2">
      <c r="A22" s="155" t="s">
        <v>53</v>
      </c>
      <c r="B22" s="156" t="s">
        <v>72</v>
      </c>
      <c r="C22" s="156"/>
      <c r="D22" s="156" t="s">
        <v>72</v>
      </c>
      <c r="E22" s="153">
        <f>'table4 2016 jan'!E22+'table4 2016 feb'!E22+'table4 2016 mar'!E22</f>
        <v>0</v>
      </c>
      <c r="F22" s="153">
        <f>'table4 2016 jan'!F22+'table4 2016 feb'!F22+'table4 2016 mar'!F22</f>
        <v>0</v>
      </c>
      <c r="G22" s="153">
        <f>'table4 2016 jan'!G22+'table4 2016 feb'!G22+'table4 2016 mar'!G22</f>
        <v>0</v>
      </c>
      <c r="H22" s="153">
        <f>'table4 2016 jan'!H22+'table4 2016 feb'!H22+'table4 2016 mar'!H22</f>
        <v>0</v>
      </c>
      <c r="I22" s="153">
        <f>'table4 2016 jan'!I22+'table4 2016 feb'!I22+'table4 2016 mar'!I22</f>
        <v>0</v>
      </c>
      <c r="J22" s="153">
        <f>'table4 2016 jan'!J22+'table4 2016 feb'!J22+'table4 2016 mar'!J22</f>
        <v>0</v>
      </c>
      <c r="K22" s="153">
        <f>'table4 2016 jan'!K22+'table4 2016 feb'!K22+'table4 2016 mar'!K22</f>
        <v>0</v>
      </c>
      <c r="L22" s="153">
        <f>'table4 2016 jan'!L22+'table4 2016 feb'!L22+'table4 2016 mar'!L22</f>
        <v>0</v>
      </c>
      <c r="M22" s="153">
        <f>'table4 2016 jan'!M22+'table4 2016 feb'!M22+'table4 2016 mar'!M22</f>
        <v>0</v>
      </c>
      <c r="N22" s="153">
        <f>SUM(E22:M22)</f>
        <v>0</v>
      </c>
      <c r="O22" s="157">
        <f>N22/$N$28*100</f>
        <v>0</v>
      </c>
    </row>
    <row r="23" spans="1:15" s="140" customFormat="1" ht="35.1" customHeight="1" x14ac:dyDescent="0.2">
      <c r="A23" s="152"/>
      <c r="B23" s="148"/>
      <c r="C23" s="148"/>
      <c r="D23" s="148"/>
      <c r="E23" s="153"/>
      <c r="F23" s="153"/>
      <c r="G23" s="153"/>
      <c r="H23" s="153"/>
      <c r="I23" s="153"/>
      <c r="J23" s="153"/>
      <c r="K23" s="153"/>
      <c r="L23" s="153"/>
      <c r="M23" s="154"/>
      <c r="N23" s="153"/>
      <c r="O23" s="157"/>
    </row>
    <row r="24" spans="1:15" s="140" customFormat="1" ht="35.1" customHeight="1" x14ac:dyDescent="0.2">
      <c r="A24" s="155" t="s">
        <v>38</v>
      </c>
      <c r="B24" s="156" t="s">
        <v>72</v>
      </c>
      <c r="C24" s="156"/>
      <c r="D24" s="156" t="s">
        <v>72</v>
      </c>
      <c r="E24" s="153">
        <f>SUM(E10:E22)</f>
        <v>2</v>
      </c>
      <c r="F24" s="153">
        <f t="shared" ref="F24:M24" si="0">SUM(F10:F22)</f>
        <v>1</v>
      </c>
      <c r="G24" s="153">
        <f t="shared" si="0"/>
        <v>1</v>
      </c>
      <c r="H24" s="153">
        <f t="shared" si="0"/>
        <v>0</v>
      </c>
      <c r="I24" s="153">
        <f t="shared" si="0"/>
        <v>1</v>
      </c>
      <c r="J24" s="153">
        <f t="shared" si="0"/>
        <v>3</v>
      </c>
      <c r="K24" s="153">
        <f t="shared" si="0"/>
        <v>3</v>
      </c>
      <c r="L24" s="153">
        <f t="shared" si="0"/>
        <v>5</v>
      </c>
      <c r="M24" s="153">
        <f t="shared" si="0"/>
        <v>0</v>
      </c>
      <c r="N24" s="153">
        <f>SUM(E24:M24)</f>
        <v>16</v>
      </c>
      <c r="O24" s="157">
        <f>N24/$N$28*100</f>
        <v>47.058823529411761</v>
      </c>
    </row>
    <row r="25" spans="1:15" s="140" customFormat="1" ht="35.1" customHeight="1" x14ac:dyDescent="0.2">
      <c r="A25" s="152"/>
      <c r="B25" s="148"/>
      <c r="C25" s="148"/>
      <c r="D25" s="148"/>
      <c r="E25" s="153"/>
      <c r="F25" s="153"/>
      <c r="G25" s="153"/>
      <c r="H25" s="153"/>
      <c r="I25" s="153"/>
      <c r="J25" s="153"/>
      <c r="K25" s="153"/>
      <c r="L25" s="153"/>
      <c r="M25" s="154"/>
      <c r="N25" s="153"/>
      <c r="O25" s="157"/>
    </row>
    <row r="26" spans="1:15" s="140" customFormat="1" ht="35.1" customHeight="1" x14ac:dyDescent="0.2">
      <c r="A26" s="155" t="s">
        <v>136</v>
      </c>
      <c r="B26" s="156" t="s">
        <v>72</v>
      </c>
      <c r="C26" s="156"/>
      <c r="D26" s="156" t="s">
        <v>72</v>
      </c>
      <c r="E26" s="153">
        <f>'table4 2016 jan'!E26+'table4 2016 feb'!E26+'table4 2016 mar'!E26</f>
        <v>3</v>
      </c>
      <c r="F26" s="153">
        <f>'table4 2016 jan'!F26+'table4 2016 feb'!F26+'table4 2016 mar'!F26</f>
        <v>2</v>
      </c>
      <c r="G26" s="153">
        <f>'table4 2016 jan'!G26+'table4 2016 feb'!G26+'table4 2016 mar'!G26</f>
        <v>2</v>
      </c>
      <c r="H26" s="153">
        <f>'table4 2016 jan'!H26+'table4 2016 feb'!H26+'table4 2016 mar'!H26</f>
        <v>3</v>
      </c>
      <c r="I26" s="153">
        <f>'table4 2016 jan'!I26+'table4 2016 feb'!I26+'table4 2016 mar'!I26</f>
        <v>4</v>
      </c>
      <c r="J26" s="153">
        <f>'table4 2016 jan'!J26+'table4 2016 feb'!J26+'table4 2016 mar'!J26</f>
        <v>2</v>
      </c>
      <c r="K26" s="153">
        <f>'table4 2016 jan'!K26+'table4 2016 feb'!K26+'table4 2016 mar'!K26</f>
        <v>0</v>
      </c>
      <c r="L26" s="153">
        <f>'table4 2016 jan'!L26+'table4 2016 feb'!L26+'table4 2016 mar'!L26</f>
        <v>2</v>
      </c>
      <c r="M26" s="153">
        <f>'table4 2016 jan'!M26+'table4 2016 feb'!M26+'table4 2016 mar'!M26</f>
        <v>0</v>
      </c>
      <c r="N26" s="153">
        <f>SUM(E26:M26)</f>
        <v>18</v>
      </c>
      <c r="O26" s="157">
        <f>N26/$N$28*100</f>
        <v>52.941176470588239</v>
      </c>
    </row>
    <row r="27" spans="1:15" s="140" customFormat="1" ht="35.1" customHeight="1" x14ac:dyDescent="0.2">
      <c r="A27" s="161"/>
      <c r="B27" s="148"/>
      <c r="C27" s="148"/>
      <c r="D27" s="148"/>
      <c r="E27" s="153"/>
      <c r="F27" s="153"/>
      <c r="G27" s="153"/>
      <c r="H27" s="153"/>
      <c r="I27" s="153"/>
      <c r="J27" s="153"/>
      <c r="K27" s="153"/>
      <c r="L27" s="153"/>
      <c r="M27" s="154"/>
      <c r="N27" s="153"/>
      <c r="O27" s="157"/>
    </row>
    <row r="28" spans="1:15" s="140" customFormat="1" ht="15" x14ac:dyDescent="0.25">
      <c r="A28" s="162" t="s">
        <v>39</v>
      </c>
      <c r="B28" s="163" t="s">
        <v>72</v>
      </c>
      <c r="C28" s="163"/>
      <c r="D28" s="163" t="s">
        <v>72</v>
      </c>
      <c r="E28" s="164">
        <f t="shared" ref="E28:M28" si="1">SUM(E24+E26)</f>
        <v>5</v>
      </c>
      <c r="F28" s="164">
        <f t="shared" si="1"/>
        <v>3</v>
      </c>
      <c r="G28" s="164">
        <f t="shared" si="1"/>
        <v>3</v>
      </c>
      <c r="H28" s="164">
        <f t="shared" si="1"/>
        <v>3</v>
      </c>
      <c r="I28" s="164">
        <f t="shared" si="1"/>
        <v>5</v>
      </c>
      <c r="J28" s="164">
        <f t="shared" si="1"/>
        <v>5</v>
      </c>
      <c r="K28" s="164">
        <f t="shared" si="1"/>
        <v>3</v>
      </c>
      <c r="L28" s="164">
        <f t="shared" si="1"/>
        <v>7</v>
      </c>
      <c r="M28" s="164">
        <f t="shared" si="1"/>
        <v>0</v>
      </c>
      <c r="N28" s="164">
        <f>SUM(N24+N26)</f>
        <v>34</v>
      </c>
      <c r="O28" s="165">
        <v>100</v>
      </c>
    </row>
    <row r="29" spans="1:15" x14ac:dyDescent="0.2">
      <c r="O29" s="166"/>
    </row>
    <row r="30" spans="1:15" x14ac:dyDescent="0.2">
      <c r="I30" s="343" t="s">
        <v>137</v>
      </c>
      <c r="J30" s="343"/>
      <c r="K30" s="343"/>
      <c r="L30" s="343"/>
      <c r="M30" s="343"/>
      <c r="N30" s="343"/>
      <c r="O30" s="343"/>
    </row>
    <row r="31" spans="1:15" x14ac:dyDescent="0.2">
      <c r="J31" s="344" t="s">
        <v>138</v>
      </c>
      <c r="K31" s="344"/>
      <c r="L31" s="344"/>
      <c r="M31" s="344"/>
      <c r="N31" s="344"/>
      <c r="O31" s="344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7" activePane="bottomLeft" state="frozen"/>
      <selection activeCell="N25" sqref="N25"/>
      <selection pane="bottomLeft" activeCell="N25" sqref="N25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45">
        <v>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18" ht="21.75" customHeight="1" x14ac:dyDescent="0.25">
      <c r="A2" s="346" t="s">
        <v>139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Q2" s="140"/>
    </row>
    <row r="3" spans="1:18" ht="12.75" customHeight="1" x14ac:dyDescent="0.25">
      <c r="A3" s="346" t="s">
        <v>76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18" ht="15" x14ac:dyDescent="0.25">
      <c r="A4" s="359">
        <v>42370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</row>
    <row r="5" spans="1:18" ht="6.75" customHeight="1" x14ac:dyDescent="0.2"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8" s="140" customFormat="1" ht="21.75" customHeight="1" x14ac:dyDescent="0.2">
      <c r="A6" s="347" t="s">
        <v>77</v>
      </c>
      <c r="B6" s="347"/>
      <c r="C6" s="347"/>
      <c r="D6" s="347"/>
      <c r="E6" s="351" t="s">
        <v>74</v>
      </c>
      <c r="F6" s="352"/>
      <c r="G6" s="352"/>
      <c r="H6" s="353"/>
      <c r="I6" s="351" t="s">
        <v>75</v>
      </c>
      <c r="J6" s="352"/>
      <c r="K6" s="352"/>
      <c r="L6" s="353"/>
      <c r="M6" s="142"/>
      <c r="N6" s="354" t="s">
        <v>6</v>
      </c>
      <c r="O6" s="356" t="s">
        <v>73</v>
      </c>
    </row>
    <row r="7" spans="1:18" s="140" customFormat="1" ht="34.5" customHeight="1" x14ac:dyDescent="0.2">
      <c r="A7" s="349"/>
      <c r="B7" s="349"/>
      <c r="C7" s="349"/>
      <c r="D7" s="349"/>
      <c r="E7" s="143" t="s">
        <v>66</v>
      </c>
      <c r="F7" s="144" t="s">
        <v>67</v>
      </c>
      <c r="G7" s="144" t="s">
        <v>68</v>
      </c>
      <c r="H7" s="144" t="s">
        <v>69</v>
      </c>
      <c r="I7" s="144" t="s">
        <v>66</v>
      </c>
      <c r="J7" s="144" t="s">
        <v>67</v>
      </c>
      <c r="K7" s="144" t="s">
        <v>68</v>
      </c>
      <c r="L7" s="144" t="s">
        <v>69</v>
      </c>
      <c r="M7" s="145" t="s">
        <v>86</v>
      </c>
      <c r="N7" s="355"/>
      <c r="O7" s="357"/>
    </row>
    <row r="8" spans="1:18" s="140" customFormat="1" ht="14.25" x14ac:dyDescent="0.2">
      <c r="A8" s="146"/>
      <c r="B8" s="147"/>
      <c r="C8" s="148"/>
      <c r="D8" s="148"/>
      <c r="E8" s="149" t="s">
        <v>9</v>
      </c>
      <c r="F8" s="149" t="s">
        <v>10</v>
      </c>
      <c r="G8" s="149" t="s">
        <v>11</v>
      </c>
      <c r="H8" s="149" t="s">
        <v>12</v>
      </c>
      <c r="I8" s="149" t="s">
        <v>13</v>
      </c>
      <c r="J8" s="149" t="s">
        <v>14</v>
      </c>
      <c r="K8" s="149" t="s">
        <v>15</v>
      </c>
      <c r="L8" s="149" t="s">
        <v>16</v>
      </c>
      <c r="M8" s="150" t="s">
        <v>55</v>
      </c>
      <c r="N8" s="149" t="s">
        <v>56</v>
      </c>
      <c r="O8" s="151" t="s">
        <v>57</v>
      </c>
    </row>
    <row r="9" spans="1:18" s="140" customFormat="1" ht="14.25" x14ac:dyDescent="0.2">
      <c r="A9" s="152"/>
      <c r="B9" s="148"/>
      <c r="C9" s="148"/>
      <c r="D9" s="148"/>
      <c r="E9" s="153"/>
      <c r="F9" s="153"/>
      <c r="G9" s="153"/>
      <c r="H9" s="153"/>
      <c r="I9" s="153"/>
      <c r="J9" s="153"/>
      <c r="K9" s="153"/>
      <c r="L9" s="153"/>
      <c r="M9" s="154"/>
      <c r="N9" s="153"/>
      <c r="O9" s="146"/>
      <c r="P9" s="160"/>
      <c r="Q9" s="160"/>
    </row>
    <row r="10" spans="1:18" s="140" customFormat="1" ht="35.1" customHeight="1" x14ac:dyDescent="0.2">
      <c r="A10" s="155" t="s">
        <v>32</v>
      </c>
      <c r="B10" s="156" t="s">
        <v>72</v>
      </c>
      <c r="C10" s="156"/>
      <c r="D10" s="156" t="s">
        <v>72</v>
      </c>
      <c r="E10" s="153"/>
      <c r="F10" s="153"/>
      <c r="G10" s="153">
        <v>0</v>
      </c>
      <c r="H10" s="153">
        <v>0</v>
      </c>
      <c r="I10" s="153"/>
      <c r="J10" s="153"/>
      <c r="K10" s="153"/>
      <c r="L10" s="153">
        <v>1</v>
      </c>
      <c r="M10" s="153"/>
      <c r="N10" s="153">
        <f>SUM(E10:M10)</f>
        <v>1</v>
      </c>
      <c r="O10" s="157">
        <f>N10/N$28*100</f>
        <v>5.8823529411764701</v>
      </c>
      <c r="P10" s="146"/>
      <c r="Q10" s="160"/>
    </row>
    <row r="11" spans="1:18" s="140" customFormat="1" ht="35.1" customHeight="1" x14ac:dyDescent="0.2">
      <c r="A11" s="152"/>
      <c r="B11" s="148"/>
      <c r="C11" s="148"/>
      <c r="D11" s="148"/>
      <c r="E11" s="153"/>
      <c r="F11" s="153"/>
      <c r="G11" s="153"/>
      <c r="H11" s="153"/>
      <c r="I11" s="153"/>
      <c r="J11" s="153"/>
      <c r="K11" s="153"/>
      <c r="L11" s="153"/>
      <c r="M11" s="154"/>
      <c r="N11" s="153"/>
      <c r="O11" s="157"/>
      <c r="P11" s="160"/>
      <c r="Q11" s="160"/>
    </row>
    <row r="12" spans="1:18" s="140" customFormat="1" ht="35.1" customHeight="1" x14ac:dyDescent="0.2">
      <c r="A12" s="155" t="s">
        <v>33</v>
      </c>
      <c r="B12" s="156" t="s">
        <v>72</v>
      </c>
      <c r="C12" s="156"/>
      <c r="D12" s="156" t="s">
        <v>72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>
        <f>SUM(E12:M12)</f>
        <v>0</v>
      </c>
      <c r="O12" s="157">
        <f>N12/$N$28*100</f>
        <v>0</v>
      </c>
      <c r="P12" s="146"/>
      <c r="Q12" s="158"/>
    </row>
    <row r="13" spans="1:18" s="140" customFormat="1" ht="35.1" customHeight="1" x14ac:dyDescent="0.2">
      <c r="A13" s="152"/>
      <c r="B13" s="148"/>
      <c r="C13" s="148"/>
      <c r="D13" s="148"/>
      <c r="E13" s="153"/>
      <c r="F13" s="153"/>
      <c r="G13" s="153"/>
      <c r="H13" s="153"/>
      <c r="I13" s="153"/>
      <c r="J13" s="153"/>
      <c r="K13" s="153"/>
      <c r="L13" s="153"/>
      <c r="M13" s="154"/>
      <c r="N13" s="153"/>
      <c r="O13" s="157"/>
      <c r="P13" s="160"/>
      <c r="Q13" s="160"/>
    </row>
    <row r="14" spans="1:18" s="140" customFormat="1" ht="35.1" customHeight="1" x14ac:dyDescent="0.2">
      <c r="A14" s="155" t="s">
        <v>34</v>
      </c>
      <c r="B14" s="156" t="s">
        <v>72</v>
      </c>
      <c r="C14" s="156"/>
      <c r="D14" s="156" t="s">
        <v>72</v>
      </c>
      <c r="E14" s="153">
        <v>1</v>
      </c>
      <c r="F14" s="153"/>
      <c r="G14" s="153"/>
      <c r="H14" s="153">
        <v>0</v>
      </c>
      <c r="I14" s="153"/>
      <c r="J14" s="153"/>
      <c r="K14" s="153"/>
      <c r="L14" s="153">
        <v>1</v>
      </c>
      <c r="M14" s="154"/>
      <c r="N14" s="153">
        <f>SUM(E14:M14)</f>
        <v>2</v>
      </c>
      <c r="O14" s="157">
        <f>N14/$N$28*100</f>
        <v>11.76470588235294</v>
      </c>
      <c r="P14" s="146"/>
      <c r="Q14" s="160"/>
    </row>
    <row r="15" spans="1:18" s="140" customFormat="1" ht="35.1" customHeight="1" x14ac:dyDescent="0.2">
      <c r="A15" s="152"/>
      <c r="B15" s="148"/>
      <c r="C15" s="148"/>
      <c r="D15" s="148"/>
      <c r="E15" s="153"/>
      <c r="F15" s="153"/>
      <c r="G15" s="153"/>
      <c r="H15" s="153"/>
      <c r="I15" s="153"/>
      <c r="J15" s="153"/>
      <c r="K15" s="153"/>
      <c r="L15" s="153"/>
      <c r="M15" s="154"/>
      <c r="N15" s="153"/>
      <c r="O15" s="157"/>
      <c r="P15" s="160"/>
      <c r="Q15" s="159"/>
      <c r="R15" s="160"/>
    </row>
    <row r="16" spans="1:18" s="140" customFormat="1" ht="35.1" customHeight="1" x14ac:dyDescent="0.2">
      <c r="A16" s="155" t="s">
        <v>35</v>
      </c>
      <c r="B16" s="156" t="s">
        <v>72</v>
      </c>
      <c r="C16" s="156"/>
      <c r="D16" s="156" t="s">
        <v>72</v>
      </c>
      <c r="E16" s="153"/>
      <c r="F16" s="153"/>
      <c r="G16" s="153"/>
      <c r="H16" s="153"/>
      <c r="I16" s="153"/>
      <c r="J16" s="153">
        <v>1</v>
      </c>
      <c r="K16" s="153"/>
      <c r="L16" s="153">
        <v>2</v>
      </c>
      <c r="M16" s="153"/>
      <c r="N16" s="153">
        <f>SUM(E16:M16)</f>
        <v>3</v>
      </c>
      <c r="O16" s="157">
        <f>N16/$N$28*100</f>
        <v>17.647058823529413</v>
      </c>
      <c r="P16" s="160"/>
      <c r="Q16" s="160"/>
    </row>
    <row r="17" spans="1:17" s="140" customFormat="1" ht="35.1" customHeight="1" x14ac:dyDescent="0.2">
      <c r="A17" s="152"/>
      <c r="B17" s="148"/>
      <c r="C17" s="148"/>
      <c r="D17" s="148"/>
      <c r="E17" s="153"/>
      <c r="F17" s="153"/>
      <c r="G17" s="153"/>
      <c r="H17" s="153"/>
      <c r="I17" s="153"/>
      <c r="J17" s="153"/>
      <c r="K17" s="153"/>
      <c r="L17" s="153"/>
      <c r="M17" s="154"/>
      <c r="N17" s="153"/>
      <c r="O17" s="157"/>
      <c r="P17" s="160"/>
      <c r="Q17" s="160"/>
    </row>
    <row r="18" spans="1:17" s="140" customFormat="1" ht="35.1" customHeight="1" x14ac:dyDescent="0.2">
      <c r="A18" s="155" t="s">
        <v>36</v>
      </c>
      <c r="B18" s="156" t="s">
        <v>72</v>
      </c>
      <c r="C18" s="156"/>
      <c r="D18" s="156" t="s">
        <v>72</v>
      </c>
      <c r="E18" s="153"/>
      <c r="F18" s="153">
        <v>0</v>
      </c>
      <c r="G18" s="153"/>
      <c r="H18" s="153"/>
      <c r="I18" s="153"/>
      <c r="J18" s="153"/>
      <c r="K18" s="153"/>
      <c r="L18" s="153">
        <v>1</v>
      </c>
      <c r="M18" s="153"/>
      <c r="N18" s="153">
        <f>SUM(E18:M18)</f>
        <v>1</v>
      </c>
      <c r="O18" s="157">
        <f>N18/$N$28*100</f>
        <v>5.8823529411764701</v>
      </c>
      <c r="P18" s="146"/>
      <c r="Q18" s="160"/>
    </row>
    <row r="19" spans="1:17" s="140" customFormat="1" ht="35.1" customHeight="1" x14ac:dyDescent="0.2">
      <c r="A19" s="152"/>
      <c r="B19" s="148"/>
      <c r="C19" s="148"/>
      <c r="D19" s="148"/>
      <c r="E19" s="153"/>
      <c r="F19" s="153"/>
      <c r="G19" s="153"/>
      <c r="H19" s="153"/>
      <c r="I19" s="153"/>
      <c r="J19" s="153"/>
      <c r="K19" s="153"/>
      <c r="L19" s="153"/>
      <c r="M19" s="154"/>
      <c r="N19" s="153"/>
      <c r="O19" s="157"/>
      <c r="P19" s="160"/>
      <c r="Q19" s="160"/>
    </row>
    <row r="20" spans="1:17" s="140" customFormat="1" ht="35.1" customHeight="1" x14ac:dyDescent="0.2">
      <c r="A20" s="152" t="s">
        <v>37</v>
      </c>
      <c r="B20" s="148"/>
      <c r="C20" s="148"/>
      <c r="D20" s="156" t="s">
        <v>72</v>
      </c>
      <c r="E20" s="153">
        <v>0</v>
      </c>
      <c r="F20" s="153">
        <v>1</v>
      </c>
      <c r="G20" s="153">
        <v>0</v>
      </c>
      <c r="H20" s="153"/>
      <c r="I20" s="153"/>
      <c r="J20" s="153">
        <v>1</v>
      </c>
      <c r="K20" s="153"/>
      <c r="L20" s="153"/>
      <c r="M20" s="153"/>
      <c r="N20" s="153">
        <f>SUM(E20:M20)</f>
        <v>2</v>
      </c>
      <c r="O20" s="157">
        <f>N20/$N$28*100</f>
        <v>11.76470588235294</v>
      </c>
      <c r="P20" s="146"/>
      <c r="Q20" s="160"/>
    </row>
    <row r="21" spans="1:17" s="140" customFormat="1" ht="35.1" customHeight="1" x14ac:dyDescent="0.2">
      <c r="A21" s="152"/>
      <c r="B21" s="148"/>
      <c r="C21" s="148"/>
      <c r="D21" s="148"/>
      <c r="E21" s="153"/>
      <c r="F21" s="153"/>
      <c r="G21" s="153"/>
      <c r="H21" s="153"/>
      <c r="I21" s="153"/>
      <c r="J21" s="153"/>
      <c r="K21" s="153"/>
      <c r="L21" s="153"/>
      <c r="M21" s="154"/>
      <c r="N21" s="153"/>
      <c r="O21" s="157"/>
      <c r="P21" s="160"/>
      <c r="Q21" s="160"/>
    </row>
    <row r="22" spans="1:17" s="140" customFormat="1" ht="35.1" customHeight="1" x14ac:dyDescent="0.2">
      <c r="A22" s="155" t="s">
        <v>53</v>
      </c>
      <c r="B22" s="156" t="s">
        <v>72</v>
      </c>
      <c r="C22" s="156"/>
      <c r="D22" s="156" t="s">
        <v>72</v>
      </c>
      <c r="E22" s="153"/>
      <c r="F22" s="153"/>
      <c r="G22" s="153"/>
      <c r="H22" s="153"/>
      <c r="I22" s="153">
        <v>0</v>
      </c>
      <c r="J22" s="153"/>
      <c r="K22" s="153"/>
      <c r="L22" s="153"/>
      <c r="M22" s="154"/>
      <c r="N22" s="153">
        <f>SUM(E22:M22)</f>
        <v>0</v>
      </c>
      <c r="O22" s="157">
        <f>N22/$N$28*100</f>
        <v>0</v>
      </c>
      <c r="P22" s="160"/>
      <c r="Q22" s="160"/>
    </row>
    <row r="23" spans="1:17" s="140" customFormat="1" ht="35.1" customHeight="1" x14ac:dyDescent="0.2">
      <c r="A23" s="152"/>
      <c r="B23" s="148"/>
      <c r="C23" s="148"/>
      <c r="D23" s="148"/>
      <c r="E23" s="153"/>
      <c r="F23" s="153"/>
      <c r="G23" s="153"/>
      <c r="H23" s="153"/>
      <c r="I23" s="153"/>
      <c r="J23" s="153"/>
      <c r="K23" s="153"/>
      <c r="L23" s="153"/>
      <c r="M23" s="154"/>
      <c r="N23" s="153"/>
      <c r="O23" s="157"/>
      <c r="P23" s="160"/>
      <c r="Q23" s="160"/>
    </row>
    <row r="24" spans="1:17" s="140" customFormat="1" ht="35.1" customHeight="1" x14ac:dyDescent="0.2">
      <c r="A24" s="155" t="s">
        <v>38</v>
      </c>
      <c r="B24" s="156" t="s">
        <v>72</v>
      </c>
      <c r="C24" s="156"/>
      <c r="D24" s="156" t="s">
        <v>72</v>
      </c>
      <c r="E24" s="153">
        <f>SUM(E10:E23)</f>
        <v>1</v>
      </c>
      <c r="F24" s="153">
        <f t="shared" ref="F24:N24" si="0">SUM(F10:F23)</f>
        <v>1</v>
      </c>
      <c r="G24" s="153">
        <f t="shared" si="0"/>
        <v>0</v>
      </c>
      <c r="H24" s="153">
        <f t="shared" si="0"/>
        <v>0</v>
      </c>
      <c r="I24" s="153">
        <v>0</v>
      </c>
      <c r="J24" s="153">
        <f t="shared" si="0"/>
        <v>2</v>
      </c>
      <c r="K24" s="153">
        <f t="shared" si="0"/>
        <v>0</v>
      </c>
      <c r="L24" s="153">
        <f t="shared" si="0"/>
        <v>5</v>
      </c>
      <c r="M24" s="153">
        <f t="shared" si="0"/>
        <v>0</v>
      </c>
      <c r="N24" s="153">
        <f t="shared" si="0"/>
        <v>9</v>
      </c>
      <c r="O24" s="157">
        <f>N24/$N$28*100</f>
        <v>52.941176470588239</v>
      </c>
      <c r="P24" s="160"/>
      <c r="Q24" s="160"/>
    </row>
    <row r="25" spans="1:17" s="140" customFormat="1" ht="35.1" customHeight="1" x14ac:dyDescent="0.2">
      <c r="A25" s="152"/>
      <c r="B25" s="148"/>
      <c r="C25" s="148"/>
      <c r="D25" s="148"/>
      <c r="E25" s="153"/>
      <c r="F25" s="153"/>
      <c r="G25" s="153"/>
      <c r="H25" s="153"/>
      <c r="I25" s="153"/>
      <c r="J25" s="153"/>
      <c r="K25" s="153"/>
      <c r="L25" s="153"/>
      <c r="M25" s="154"/>
      <c r="N25" s="153"/>
      <c r="O25" s="157"/>
      <c r="P25" s="160"/>
      <c r="Q25" s="160"/>
    </row>
    <row r="26" spans="1:17" s="140" customFormat="1" ht="35.1" customHeight="1" x14ac:dyDescent="0.2">
      <c r="A26" s="155" t="s">
        <v>136</v>
      </c>
      <c r="B26" s="156" t="s">
        <v>72</v>
      </c>
      <c r="C26" s="156"/>
      <c r="D26" s="156" t="s">
        <v>72</v>
      </c>
      <c r="E26" s="153"/>
      <c r="F26" s="153">
        <v>2</v>
      </c>
      <c r="G26" s="153"/>
      <c r="H26" s="153">
        <v>1</v>
      </c>
      <c r="I26" s="153">
        <v>2</v>
      </c>
      <c r="J26" s="153">
        <v>1</v>
      </c>
      <c r="K26" s="153">
        <v>0</v>
      </c>
      <c r="L26" s="153">
        <v>2</v>
      </c>
      <c r="M26" s="153"/>
      <c r="N26" s="153">
        <f>SUM(E26:M26)</f>
        <v>8</v>
      </c>
      <c r="O26" s="157">
        <f>N26/$N$28*100</f>
        <v>47.058823529411761</v>
      </c>
      <c r="P26" s="146"/>
      <c r="Q26" s="160"/>
    </row>
    <row r="27" spans="1:17" s="140" customFormat="1" ht="35.1" customHeight="1" x14ac:dyDescent="0.2">
      <c r="A27" s="161"/>
      <c r="B27" s="148"/>
      <c r="C27" s="148"/>
      <c r="D27" s="148"/>
      <c r="E27" s="153"/>
      <c r="F27" s="153"/>
      <c r="G27" s="153"/>
      <c r="H27" s="153"/>
      <c r="I27" s="153"/>
      <c r="J27" s="153"/>
      <c r="K27" s="153"/>
      <c r="L27" s="153"/>
      <c r="M27" s="154"/>
      <c r="N27" s="153"/>
      <c r="O27" s="157"/>
      <c r="P27" s="160"/>
      <c r="Q27" s="160"/>
    </row>
    <row r="28" spans="1:17" s="140" customFormat="1" ht="15" x14ac:dyDescent="0.25">
      <c r="A28" s="162" t="s">
        <v>39</v>
      </c>
      <c r="B28" s="163" t="s">
        <v>72</v>
      </c>
      <c r="C28" s="163"/>
      <c r="D28" s="163" t="s">
        <v>72</v>
      </c>
      <c r="E28" s="164">
        <f t="shared" ref="E28:M28" si="1">E24+E26</f>
        <v>1</v>
      </c>
      <c r="F28" s="164">
        <f t="shared" si="1"/>
        <v>3</v>
      </c>
      <c r="G28" s="164">
        <f t="shared" si="1"/>
        <v>0</v>
      </c>
      <c r="H28" s="164">
        <f t="shared" si="1"/>
        <v>1</v>
      </c>
      <c r="I28" s="164">
        <f t="shared" si="1"/>
        <v>2</v>
      </c>
      <c r="J28" s="164">
        <f t="shared" si="1"/>
        <v>3</v>
      </c>
      <c r="K28" s="164">
        <f t="shared" si="1"/>
        <v>0</v>
      </c>
      <c r="L28" s="164">
        <f t="shared" si="1"/>
        <v>7</v>
      </c>
      <c r="M28" s="164">
        <f t="shared" si="1"/>
        <v>0</v>
      </c>
      <c r="N28" s="164">
        <f>N24+N26</f>
        <v>17</v>
      </c>
      <c r="O28" s="167">
        <f>O24+O26</f>
        <v>100</v>
      </c>
      <c r="P28" s="168"/>
      <c r="Q28" s="160"/>
    </row>
    <row r="29" spans="1:17" x14ac:dyDescent="0.2">
      <c r="O29" s="166"/>
    </row>
    <row r="30" spans="1:17" x14ac:dyDescent="0.2">
      <c r="I30" s="343" t="s">
        <v>137</v>
      </c>
      <c r="J30" s="343"/>
      <c r="K30" s="343"/>
      <c r="L30" s="343"/>
      <c r="M30" s="343"/>
      <c r="N30" s="343"/>
      <c r="O30" s="343"/>
    </row>
    <row r="31" spans="1:17" x14ac:dyDescent="0.2">
      <c r="J31" s="358">
        <v>42370</v>
      </c>
      <c r="K31" s="344"/>
      <c r="L31" s="344"/>
      <c r="M31" s="344"/>
      <c r="N31" s="344"/>
      <c r="O31" s="344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Table 1 2016</vt:lpstr>
      <vt:lpstr>Worksheet1</vt:lpstr>
      <vt:lpstr>Table 2 2016</vt:lpstr>
      <vt:lpstr>Table 3 2016</vt:lpstr>
      <vt:lpstr>Table 4 2016</vt:lpstr>
      <vt:lpstr>Table 5 2016</vt:lpstr>
      <vt:lpstr>Table 6 2016</vt:lpstr>
      <vt:lpstr>table4 2016 (2)</vt:lpstr>
      <vt:lpstr>table4 2016 jan</vt:lpstr>
      <vt:lpstr>table4 2016 feb</vt:lpstr>
      <vt:lpstr>table4 2016 mar</vt:lpstr>
      <vt:lpstr>table5 2016 (2)</vt:lpstr>
      <vt:lpstr>table5 2016 jan</vt:lpstr>
      <vt:lpstr>table5 2016 feb</vt:lpstr>
      <vt:lpstr>table5 2016 mar</vt:lpstr>
      <vt:lpstr>Table 6" 2016</vt:lpstr>
      <vt:lpstr>Table 6" 2016 jan</vt:lpstr>
      <vt:lpstr>Table 6" 2016 feb</vt:lpstr>
      <vt:lpstr>Table 6" 2016 mar</vt:lpstr>
      <vt:lpstr>'Table 1 2016'!Print_Area</vt:lpstr>
      <vt:lpstr>'Table 2 2016'!Print_Area</vt:lpstr>
      <vt:lpstr>'Table 3 2016'!Print_Area</vt:lpstr>
      <vt:lpstr>'Table 4 2016'!Print_Area</vt:lpstr>
      <vt:lpstr>'Table 5 2016'!Print_Area</vt:lpstr>
      <vt:lpstr>'Table 6 2016'!Print_Area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2025-06-23T17:44:24Z</cp:lastPrinted>
  <dcterms:created xsi:type="dcterms:W3CDTF">1999-03-03T11:50:14Z</dcterms:created>
  <dcterms:modified xsi:type="dcterms:W3CDTF">2025-11-18T14:03:32Z</dcterms:modified>
</cp:coreProperties>
</file>