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-SVR\National Accounts\Gross Capital Formation Data Compilation\GFCF Summary Tables\"/>
    </mc:Choice>
  </mc:AlternateContent>
  <bookViews>
    <workbookView xWindow="0" yWindow="0" windowWidth="25200" windowHeight="11985" tabRatio="747"/>
  </bookViews>
  <sheets>
    <sheet name="Gross Capital Formation" sheetId="3" r:id="rId1"/>
    <sheet name="Construction" sheetId="6" r:id="rId2"/>
    <sheet name="M&amp;E+Weapon" sheetId="5" r:id="rId3"/>
    <sheet name="Trade Data" sheetId="4" r:id="rId4"/>
  </sheets>
  <externalReferences>
    <externalReference r:id="rId5"/>
    <externalReference r:id="rId6"/>
    <externalReference r:id="rId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9" i="3" l="1"/>
  <c r="Y29" i="3"/>
  <c r="E19" i="3" l="1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D19" i="3"/>
  <c r="X25" i="3" l="1"/>
  <c r="Y25" i="3"/>
  <c r="X13" i="3"/>
  <c r="X12" i="3" s="1"/>
  <c r="Y13" i="3"/>
  <c r="Y12" i="3" s="1"/>
  <c r="X14" i="3"/>
  <c r="Y14" i="3"/>
  <c r="X15" i="3"/>
  <c r="Y15" i="3"/>
  <c r="X16" i="3"/>
  <c r="Y16" i="3"/>
  <c r="V8" i="5"/>
  <c r="V12" i="5" s="1"/>
  <c r="W8" i="5"/>
  <c r="W12" i="5" s="1"/>
  <c r="V9" i="5"/>
  <c r="W9" i="5"/>
  <c r="V10" i="5"/>
  <c r="W10" i="5"/>
  <c r="V11" i="5"/>
  <c r="W11" i="5"/>
  <c r="V5" i="5" l="1"/>
  <c r="W5" i="5"/>
  <c r="X9" i="3"/>
  <c r="Y9" i="3"/>
  <c r="X6" i="3"/>
  <c r="Y6" i="3" s="1"/>
  <c r="X11" i="6"/>
  <c r="Y11" i="6"/>
  <c r="X9" i="6"/>
  <c r="Y9" i="6"/>
  <c r="R9" i="6"/>
  <c r="R11" i="6"/>
  <c r="X5" i="6" l="1"/>
  <c r="Y5" i="6"/>
  <c r="C25" i="3" l="1"/>
  <c r="D25" i="3"/>
  <c r="E25" i="3"/>
  <c r="F25" i="3"/>
  <c r="G25" i="3"/>
  <c r="B25" i="3"/>
  <c r="H29" i="3" l="1"/>
  <c r="B29" i="3"/>
  <c r="C29" i="3"/>
  <c r="D29" i="3"/>
  <c r="E29" i="3"/>
  <c r="F29" i="3"/>
  <c r="G29" i="3"/>
  <c r="G15" i="3"/>
  <c r="B7" i="6" l="1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D47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D50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D51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D53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D57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E4" i="4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T4" i="4"/>
  <c r="D4" i="4"/>
  <c r="U9" i="6" l="1"/>
  <c r="U11" i="6" s="1"/>
  <c r="U9" i="3" s="1"/>
  <c r="T9" i="6"/>
  <c r="T11" i="6" s="1"/>
  <c r="T9" i="3" s="1"/>
  <c r="W9" i="6"/>
  <c r="W11" i="6" s="1"/>
  <c r="W9" i="3" s="1"/>
  <c r="V9" i="6"/>
  <c r="V11" i="6" s="1"/>
  <c r="V9" i="3" s="1"/>
  <c r="I6" i="3" l="1"/>
  <c r="J6" i="3" s="1"/>
  <c r="K6" i="3" s="1"/>
  <c r="L6" i="3" s="1"/>
  <c r="M6" i="3" s="1"/>
  <c r="N6" i="3" s="1"/>
  <c r="O6" i="3" s="1"/>
  <c r="P6" i="3" s="1"/>
  <c r="Q6" i="3" s="1"/>
  <c r="R6" i="3" s="1"/>
  <c r="S6" i="3" s="1"/>
  <c r="T6" i="3" s="1"/>
  <c r="U6" i="3" s="1"/>
  <c r="V6" i="3" s="1"/>
  <c r="W6" i="3" s="1"/>
  <c r="D5" i="5" l="1"/>
  <c r="E5" i="5" s="1"/>
  <c r="F5" i="5" s="1"/>
  <c r="G5" i="5" s="1"/>
  <c r="H5" i="5" s="1"/>
  <c r="I5" i="5" s="1"/>
  <c r="J5" i="5" s="1"/>
  <c r="K5" i="5" s="1"/>
  <c r="L5" i="5" s="1"/>
  <c r="M5" i="5" s="1"/>
  <c r="N5" i="5" s="1"/>
  <c r="O5" i="5" s="1"/>
  <c r="P5" i="5" s="1"/>
  <c r="Q5" i="5" s="1"/>
  <c r="R5" i="5" s="1"/>
  <c r="S5" i="5" s="1"/>
  <c r="T5" i="5" s="1"/>
  <c r="U5" i="5" s="1"/>
  <c r="B10" i="5" l="1"/>
  <c r="H10" i="5" l="1"/>
  <c r="I10" i="5"/>
  <c r="T10" i="5"/>
  <c r="V15" i="3" s="1"/>
  <c r="D10" i="5"/>
  <c r="L10" i="5"/>
  <c r="P10" i="5"/>
  <c r="S10" i="5"/>
  <c r="U15" i="3" s="1"/>
  <c r="E10" i="5"/>
  <c r="M10" i="5"/>
  <c r="O10" i="5"/>
  <c r="Q10" i="5"/>
  <c r="U10" i="5"/>
  <c r="W15" i="3" s="1"/>
  <c r="K10" i="5"/>
  <c r="G10" i="5"/>
  <c r="C10" i="5"/>
  <c r="R10" i="5"/>
  <c r="T15" i="3" s="1"/>
  <c r="N10" i="5"/>
  <c r="J10" i="5"/>
  <c r="F10" i="5"/>
  <c r="B11" i="5"/>
  <c r="B8" i="5"/>
  <c r="B9" i="5"/>
  <c r="G11" i="5"/>
  <c r="I16" i="3" s="1"/>
  <c r="G8" i="5"/>
  <c r="I13" i="3" s="1"/>
  <c r="N9" i="5" l="1"/>
  <c r="P14" i="3" s="1"/>
  <c r="F9" i="5"/>
  <c r="J9" i="5"/>
  <c r="L14" i="3" s="1"/>
  <c r="U9" i="5"/>
  <c r="W14" i="3" s="1"/>
  <c r="T9" i="5"/>
  <c r="V14" i="3" s="1"/>
  <c r="S9" i="5"/>
  <c r="U14" i="3" s="1"/>
  <c r="P9" i="5"/>
  <c r="R14" i="3" s="1"/>
  <c r="L9" i="5"/>
  <c r="N14" i="3" s="1"/>
  <c r="E9" i="5"/>
  <c r="C9" i="5"/>
  <c r="D9" i="5"/>
  <c r="R9" i="5"/>
  <c r="T14" i="3" s="1"/>
  <c r="Q9" i="5"/>
  <c r="S14" i="3" s="1"/>
  <c r="M9" i="5"/>
  <c r="O14" i="3" s="1"/>
  <c r="O9" i="5"/>
  <c r="Q14" i="3" s="1"/>
  <c r="I9" i="5"/>
  <c r="K14" i="3" s="1"/>
  <c r="K9" i="5"/>
  <c r="M14" i="3" s="1"/>
  <c r="H9" i="5"/>
  <c r="J14" i="3" s="1"/>
  <c r="T8" i="5"/>
  <c r="V13" i="3" s="1"/>
  <c r="V12" i="3" s="1"/>
  <c r="D8" i="5"/>
  <c r="L8" i="5"/>
  <c r="N13" i="3" s="1"/>
  <c r="H8" i="5"/>
  <c r="J13" i="3" s="1"/>
  <c r="S8" i="5"/>
  <c r="U13" i="3" s="1"/>
  <c r="U12" i="3" s="1"/>
  <c r="O8" i="5"/>
  <c r="Q13" i="3" s="1"/>
  <c r="R8" i="5"/>
  <c r="T13" i="3" s="1"/>
  <c r="K8" i="5"/>
  <c r="M13" i="3" s="1"/>
  <c r="M8" i="5"/>
  <c r="O13" i="3" s="1"/>
  <c r="J8" i="5"/>
  <c r="L13" i="3" s="1"/>
  <c r="E8" i="5"/>
  <c r="U8" i="5"/>
  <c r="W13" i="3" s="1"/>
  <c r="Q8" i="5"/>
  <c r="S13" i="3" s="1"/>
  <c r="N8" i="5"/>
  <c r="P13" i="3" s="1"/>
  <c r="C8" i="5"/>
  <c r="I8" i="5"/>
  <c r="K13" i="3" s="1"/>
  <c r="F8" i="5"/>
  <c r="P8" i="5"/>
  <c r="R13" i="3" s="1"/>
  <c r="M11" i="5"/>
  <c r="O16" i="3" s="1"/>
  <c r="O11" i="5"/>
  <c r="Q16" i="3" s="1"/>
  <c r="C11" i="5"/>
  <c r="D11" i="5"/>
  <c r="Q11" i="5"/>
  <c r="S16" i="3" s="1"/>
  <c r="R11" i="5"/>
  <c r="T16" i="3" s="1"/>
  <c r="S11" i="5"/>
  <c r="U16" i="3" s="1"/>
  <c r="T11" i="5"/>
  <c r="V16" i="3" s="1"/>
  <c r="U11" i="5"/>
  <c r="W16" i="3" s="1"/>
  <c r="J11" i="5"/>
  <c r="L16" i="3" s="1"/>
  <c r="L11" i="5"/>
  <c r="N16" i="3" s="1"/>
  <c r="N11" i="5"/>
  <c r="P16" i="3" s="1"/>
  <c r="P11" i="5"/>
  <c r="R16" i="3" s="1"/>
  <c r="E11" i="5"/>
  <c r="F11" i="5"/>
  <c r="H11" i="5"/>
  <c r="J16" i="3" s="1"/>
  <c r="I11" i="5"/>
  <c r="K16" i="3" s="1"/>
  <c r="K11" i="5"/>
  <c r="M16" i="3" s="1"/>
  <c r="S15" i="3"/>
  <c r="L15" i="3"/>
  <c r="L12" i="3" s="1"/>
  <c r="O15" i="3"/>
  <c r="N15" i="3"/>
  <c r="P15" i="3"/>
  <c r="R15" i="3"/>
  <c r="Q15" i="3"/>
  <c r="M15" i="3"/>
  <c r="K15" i="3"/>
  <c r="J15" i="3"/>
  <c r="I15" i="3"/>
  <c r="G9" i="5"/>
  <c r="I14" i="3" s="1"/>
  <c r="P12" i="5" l="1"/>
  <c r="Q12" i="3"/>
  <c r="R12" i="3"/>
  <c r="T12" i="3"/>
  <c r="O12" i="3"/>
  <c r="F12" i="5"/>
  <c r="M12" i="5"/>
  <c r="J12" i="5"/>
  <c r="D12" i="5"/>
  <c r="K12" i="3"/>
  <c r="I12" i="5"/>
  <c r="W12" i="3"/>
  <c r="W25" i="3" s="1"/>
  <c r="M12" i="3"/>
  <c r="E12" i="5"/>
  <c r="U29" i="3"/>
  <c r="U25" i="3"/>
  <c r="V29" i="3"/>
  <c r="V25" i="3"/>
  <c r="T25" i="3"/>
  <c r="T29" i="3"/>
  <c r="T12" i="5"/>
  <c r="S12" i="3"/>
  <c r="O12" i="5"/>
  <c r="Q12" i="5"/>
  <c r="U12" i="5"/>
  <c r="S12" i="5"/>
  <c r="K12" i="5"/>
  <c r="P12" i="3"/>
  <c r="J12" i="3"/>
  <c r="N12" i="3"/>
  <c r="R12" i="5"/>
  <c r="N12" i="5"/>
  <c r="H12" i="5"/>
  <c r="L12" i="5"/>
  <c r="C12" i="5"/>
  <c r="I12" i="3"/>
  <c r="W29" i="3" l="1"/>
  <c r="S9" i="6"/>
  <c r="Q9" i="6"/>
  <c r="O9" i="6"/>
  <c r="N9" i="6"/>
  <c r="M9" i="6"/>
  <c r="K9" i="6"/>
  <c r="J9" i="6"/>
  <c r="I9" i="6"/>
  <c r="G9" i="6"/>
  <c r="F9" i="6"/>
  <c r="E9" i="6"/>
  <c r="C9" i="6"/>
  <c r="B9" i="6"/>
  <c r="I5" i="6"/>
  <c r="J5" i="6" s="1"/>
  <c r="K5" i="6" s="1"/>
  <c r="L5" i="6" s="1"/>
  <c r="M5" i="6" s="1"/>
  <c r="N5" i="6" s="1"/>
  <c r="O5" i="6" s="1"/>
  <c r="P5" i="6" s="1"/>
  <c r="Q5" i="6" s="1"/>
  <c r="R5" i="6" s="1"/>
  <c r="S5" i="6" l="1"/>
  <c r="T5" i="6" s="1"/>
  <c r="U5" i="6" s="1"/>
  <c r="V5" i="6" s="1"/>
  <c r="W5" i="6" s="1"/>
  <c r="D9" i="6"/>
  <c r="D11" i="6" s="1"/>
  <c r="H9" i="6"/>
  <c r="H11" i="6" s="1"/>
  <c r="L9" i="6"/>
  <c r="L11" i="6" s="1"/>
  <c r="L9" i="3" s="1"/>
  <c r="P9" i="6"/>
  <c r="P11" i="6" s="1"/>
  <c r="P9" i="3" s="1"/>
  <c r="F11" i="6"/>
  <c r="K11" i="6"/>
  <c r="K9" i="3" s="1"/>
  <c r="Q11" i="6"/>
  <c r="Q9" i="3" s="1"/>
  <c r="B11" i="6"/>
  <c r="J11" i="6"/>
  <c r="J9" i="3" s="1"/>
  <c r="N11" i="6"/>
  <c r="N9" i="3" s="1"/>
  <c r="R9" i="3"/>
  <c r="G11" i="6"/>
  <c r="M11" i="6"/>
  <c r="M9" i="3" s="1"/>
  <c r="C11" i="6"/>
  <c r="O11" i="6"/>
  <c r="O9" i="3" s="1"/>
  <c r="S11" i="6"/>
  <c r="S9" i="3" s="1"/>
  <c r="I11" i="6"/>
  <c r="I9" i="3" s="1"/>
  <c r="I29" i="3" s="1"/>
  <c r="E11" i="6"/>
  <c r="Q29" i="3" l="1"/>
  <c r="Q25" i="3"/>
  <c r="S29" i="3"/>
  <c r="S25" i="3"/>
  <c r="P29" i="3"/>
  <c r="P25" i="3"/>
  <c r="R29" i="3"/>
  <c r="R25" i="3"/>
  <c r="N29" i="3"/>
  <c r="N25" i="3"/>
  <c r="K29" i="3"/>
  <c r="K25" i="3"/>
  <c r="O29" i="3"/>
  <c r="O25" i="3"/>
  <c r="L29" i="3"/>
  <c r="L25" i="3"/>
  <c r="I25" i="3"/>
  <c r="M29" i="3"/>
  <c r="M25" i="3"/>
  <c r="J29" i="3"/>
  <c r="J25" i="3"/>
  <c r="G12" i="5"/>
</calcChain>
</file>

<file path=xl/comments1.xml><?xml version="1.0" encoding="utf-8"?>
<comments xmlns="http://schemas.openxmlformats.org/spreadsheetml/2006/main">
  <authors>
    <author>reanata ramsey</author>
  </authors>
  <commentList>
    <comment ref="A18" authorId="0" shapeId="0">
      <text>
        <r>
          <rPr>
            <b/>
            <sz val="9"/>
            <color indexed="81"/>
            <rFont val="Tahoma"/>
            <family val="2"/>
          </rPr>
          <t>reanata ramsey:</t>
        </r>
        <r>
          <rPr>
            <sz val="9"/>
            <color indexed="81"/>
            <rFont val="Tahoma"/>
            <family val="2"/>
          </rPr>
          <t xml:space="preserve">
Interrogate government revenues for stamp duties etc 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reanata ramsey:</t>
        </r>
        <r>
          <rPr>
            <sz val="9"/>
            <color indexed="81"/>
            <rFont val="Tahoma"/>
            <family val="2"/>
          </rPr>
          <t xml:space="preserve">
Used Royalties collected by govt each fiscal year. 
To obtain actual data to split drilling expenditure into Tangible well investments and Intangible drilling and development.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reanata ramsey:</t>
        </r>
        <r>
          <rPr>
            <sz val="9"/>
            <color indexed="81"/>
            <rFont val="Tahoma"/>
            <family val="2"/>
          </rPr>
          <t xml:space="preserve">
Request BOP data on Software licences etc purchased from abroad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reanata ramsey:</t>
        </r>
        <r>
          <rPr>
            <sz val="9"/>
            <color indexed="81"/>
            <rFont val="Tahoma"/>
            <family val="2"/>
          </rPr>
          <t xml:space="preserve">
Request BOP data on import of IPP</t>
        </r>
      </text>
    </comment>
  </commentList>
</comments>
</file>

<file path=xl/comments2.xml><?xml version="1.0" encoding="utf-8"?>
<comments xmlns="http://schemas.openxmlformats.org/spreadsheetml/2006/main">
  <authors>
    <author>Abbasi, Zia Ahmad</author>
  </authors>
  <commentList>
    <comment ref="C57" authorId="0" shapeId="0">
      <text>
        <r>
          <rPr>
            <b/>
            <sz val="9"/>
            <color indexed="81"/>
            <rFont val="Tahoma"/>
            <family val="2"/>
          </rPr>
          <t>Estimate:</t>
        </r>
        <r>
          <rPr>
            <sz val="9"/>
            <color indexed="81"/>
            <rFont val="Tahoma"/>
            <family val="2"/>
          </rPr>
          <t xml:space="preserve">
90% cost of weapons and 10% ammunition</t>
        </r>
      </text>
    </comment>
  </commentList>
</comments>
</file>

<file path=xl/sharedStrings.xml><?xml version="1.0" encoding="utf-8"?>
<sst xmlns="http://schemas.openxmlformats.org/spreadsheetml/2006/main" count="129" uniqueCount="117">
  <si>
    <t>Machinery and Equipment Indicators</t>
  </si>
  <si>
    <t>TT$ Millions</t>
  </si>
  <si>
    <t>DESCRIPTION</t>
  </si>
  <si>
    <t>HAND OR MACHINE TOOLS</t>
  </si>
  <si>
    <t>CUTLERY</t>
  </si>
  <si>
    <t>STEAM-VAPOUR BOILERS</t>
  </si>
  <si>
    <t>STEAM-VAPOUR TURBINES</t>
  </si>
  <si>
    <t>INTERNAL COMBUSTION ENGINES</t>
  </si>
  <si>
    <t>ENGINES &amp; MOTORS NON-ELECTRIC</t>
  </si>
  <si>
    <t>ROTATING ELECTRICAL PLANT</t>
  </si>
  <si>
    <t>OTHER POWER GENERATING MACHINERY &amp; PARTS</t>
  </si>
  <si>
    <t>AGRICULTURAL MACHINERY</t>
  </si>
  <si>
    <t>TRACTORS NES</t>
  </si>
  <si>
    <t>CONTRACTORS' PLANT &amp; EQUIPMENT</t>
  </si>
  <si>
    <t>TEXTILE &amp; LEATHER MACHINERY &amp; PARTS</t>
  </si>
  <si>
    <t>PAPER MAKING MACHINERY</t>
  </si>
  <si>
    <t>PRINTING &amp; BOOK BINDING MACHINERY</t>
  </si>
  <si>
    <t>FOOD PROCESSING MACHINES</t>
  </si>
  <si>
    <t>OTHER MACHINERY NES</t>
  </si>
  <si>
    <t>TOOLS TO REMOVE MATERIAL</t>
  </si>
  <si>
    <t>METAL WORKING TOOLS NES</t>
  </si>
  <si>
    <t>PARTS FOR MACHINE TOOLS</t>
  </si>
  <si>
    <t>METAL WORKING MACHINERY</t>
  </si>
  <si>
    <t>HEATING &amp; COOLING EQUIPMENT NES</t>
  </si>
  <si>
    <t>PUMPS FOR LIQUIDS</t>
  </si>
  <si>
    <t>OTHER PUMPS</t>
  </si>
  <si>
    <t>MECHANICAL  HANDLING EQUIPMENT &amp; PARTS</t>
  </si>
  <si>
    <t>OTHER NON-ELECTRICAL  MACHINERY &amp; TOOLS</t>
  </si>
  <si>
    <t>BALL OR ROLLER BEARINGS</t>
  </si>
  <si>
    <t>TAPS, COCKS, VALVES ETC.</t>
  </si>
  <si>
    <t>TRANSMISSION SHAFTS, GEAR BOXES, FLYWHEELS ETC</t>
  </si>
  <si>
    <t>MACHINE PARTS NES</t>
  </si>
  <si>
    <t>OFFICE MACHINES</t>
  </si>
  <si>
    <t>DATA PROCESSING MACHINES</t>
  </si>
  <si>
    <t>OFFICE MACHINE PARTS</t>
  </si>
  <si>
    <t>TELEVISION RECEIVERS</t>
  </si>
  <si>
    <t>RADIO APPARATUS FOR BROADCAST BROADCASTING</t>
  </si>
  <si>
    <t>SOUND RECORDERS</t>
  </si>
  <si>
    <t>TELECOMMUNICATIONS EQUIPMENT</t>
  </si>
  <si>
    <t>ELECTRIC POWER MACHINERY NES</t>
  </si>
  <si>
    <t>ELECTRICAL SWITCHES, FUSES ETC</t>
  </si>
  <si>
    <t>ELECTRICITY DISTRIBUTION EQUIPMENT</t>
  </si>
  <si>
    <t>ELECTRODIAGNOSTIC MEDICAL EQUIPMENT</t>
  </si>
  <si>
    <t>HOUSEHOLD TYPE EQUIPMENT NES</t>
  </si>
  <si>
    <t>VALVES, TUBES, DIODES ETC</t>
  </si>
  <si>
    <t>ELECTRICAL MACHINERY &amp; APPARATUS NES</t>
  </si>
  <si>
    <t>MOTOR CARS</t>
  </si>
  <si>
    <t>GOODS &amp; SPECIAL PURPOSE MOTOR VEHICLES</t>
  </si>
  <si>
    <t>ROAD MOTOR VEHICLES NES</t>
  </si>
  <si>
    <t>MOTOR VEHICLE PARTS NES</t>
  </si>
  <si>
    <t>MOTORCYCLES &amp; CYCLES</t>
  </si>
  <si>
    <t>TRAILERS &amp; CONTAINERS ETC</t>
  </si>
  <si>
    <t>RAILWAY VEHICLES</t>
  </si>
  <si>
    <t>AIRCRAFT, SPACECRAFT ETC.</t>
  </si>
  <si>
    <t>SHIPS AND BOATS (imports only)</t>
  </si>
  <si>
    <t>FURNITURE &amp; PARTS, BEDDING, MATTRESSES ETC.</t>
  </si>
  <si>
    <t>ARMS AND AMMUNITION</t>
  </si>
  <si>
    <t>ARTWORK &amp; COLLECTORS PIECES</t>
  </si>
  <si>
    <t>JEWELLERY</t>
  </si>
  <si>
    <t>Gross Fixed Capital Formation</t>
  </si>
  <si>
    <t>Gross Capital Formation</t>
  </si>
  <si>
    <t>Construction</t>
  </si>
  <si>
    <t xml:space="preserve">  Dwellings</t>
  </si>
  <si>
    <t xml:space="preserve">  Other buildings and structures</t>
  </si>
  <si>
    <t>Machinery and Equipment</t>
  </si>
  <si>
    <t xml:space="preserve">  Transport equipment</t>
  </si>
  <si>
    <t xml:space="preserve">  Other machinery and equipment</t>
  </si>
  <si>
    <t xml:space="preserve">  ICT equipment</t>
  </si>
  <si>
    <t>Cultivated Biological Assets</t>
  </si>
  <si>
    <t>Gross Capital Formation at Current Prices</t>
  </si>
  <si>
    <t>Weapons Systems</t>
  </si>
  <si>
    <t>Intellectual Property Products</t>
  </si>
  <si>
    <t xml:space="preserve">  Research and development</t>
  </si>
  <si>
    <t xml:space="preserve">  Mineral and petroleum exploration</t>
  </si>
  <si>
    <t xml:space="preserve">  Computer software and databases</t>
  </si>
  <si>
    <t xml:space="preserve">  Entertainment, literary or artistic originals</t>
  </si>
  <si>
    <t xml:space="preserve">  Other intellectual property products</t>
  </si>
  <si>
    <t>Changes in Inventories</t>
  </si>
  <si>
    <t>Acquisition less Disposal of Valuables</t>
  </si>
  <si>
    <t>MACHINERY AND EQUIPMENT</t>
  </si>
  <si>
    <t>Machinery and Equipment at Current Prices</t>
  </si>
  <si>
    <t>Total</t>
  </si>
  <si>
    <t>CONSTRUCTION</t>
  </si>
  <si>
    <t>Construction GFCF at Current Prices</t>
  </si>
  <si>
    <t>Construction Output</t>
  </si>
  <si>
    <t>Construction GFCF</t>
  </si>
  <si>
    <t>% GFCF</t>
  </si>
  <si>
    <t>SITC CODE</t>
  </si>
  <si>
    <r>
      <t>Less Repairs and Maintenance IC</t>
    </r>
    <r>
      <rPr>
        <i/>
        <sz val="10"/>
        <color rgb="FFFF0000"/>
        <rFont val="Arial"/>
        <family val="2"/>
      </rPr>
      <t xml:space="preserve"> (27%)</t>
    </r>
  </si>
  <si>
    <t>Components in TT$ millions</t>
  </si>
  <si>
    <t>W&amp;R Trade Margins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</si>
  <si>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</si>
  <si>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</si>
  <si>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</si>
  <si>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</si>
  <si>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</si>
  <si>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</si>
  <si>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</si>
  <si>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</si>
  <si>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</si>
  <si>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</si>
  <si>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</si>
  <si>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</si>
  <si>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</si>
  <si>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</si>
  <si>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</si>
  <si>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</si>
  <si>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</si>
  <si>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</si>
  <si>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</si>
  <si>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Cost of Ownership Transfer on Non-produced Assets</t>
  </si>
  <si>
    <t>+</t>
  </si>
  <si>
    <t>Estimates</t>
  </si>
  <si>
    <t>Central Statistical Office of Trinidad and Tobago</t>
  </si>
  <si>
    <t>2022</t>
  </si>
  <si>
    <t>2023</t>
  </si>
  <si>
    <t>GROSS CAPITAL 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</si>
</sst>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,##0.0"/>
    <numFmt numFmtId="165" formatCode="_(* #,##0.0_);_(* \(#,##0.0\);_(* &quot;-&quot;??_);_(@_)"/>
    <numFmt numFmtId="166" formatCode="0.0"/>
  </numFmts>
  <fonts count="21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i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rgb="FF0070C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sz val="10"/>
      <color theme="4" tint="-0.249977111117893"/>
      <name val="Arial"/>
      <family val="2"/>
    </font>
    <font>
      <sz val="11"/>
      <color theme="1"/>
      <name val="Calibri"/>
      <family val="2"/>
    </font>
    <font>
      <sz val="11"/>
      <color theme="4" tint="-0.499984740745262"/>
      <name val="Calibri"/>
      <family val="2"/>
      <scheme val="minor"/>
    </font>
    <font>
      <sz val="10"/>
      <color theme="4" tint="-0.49998474074526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1" applyFont="1"/>
    <xf numFmtId="0" fontId="3" fillId="0" borderId="0" xfId="1" applyFont="1" applyFill="1"/>
    <xf numFmtId="0" fontId="5" fillId="0" borderId="0" xfId="1" applyFont="1"/>
    <xf numFmtId="3" fontId="3" fillId="0" borderId="0" xfId="1" applyNumberFormat="1" applyFont="1" applyFill="1"/>
    <xf numFmtId="164" fontId="3" fillId="0" borderId="0" xfId="1" applyNumberFormat="1" applyFont="1" applyFill="1"/>
    <xf numFmtId="0" fontId="3" fillId="0" borderId="0" xfId="1" applyFont="1" applyBorder="1"/>
    <xf numFmtId="0" fontId="3" fillId="0" borderId="2" xfId="1" applyFont="1" applyBorder="1"/>
    <xf numFmtId="0" fontId="6" fillId="0" borderId="3" xfId="1" applyFont="1" applyBorder="1" applyAlignment="1">
      <alignment horizontal="center"/>
    </xf>
    <xf numFmtId="0" fontId="5" fillId="0" borderId="3" xfId="1" applyNumberFormat="1" applyFont="1" applyFill="1" applyBorder="1"/>
    <xf numFmtId="0" fontId="5" fillId="0" borderId="0" xfId="1" applyFont="1" applyFill="1" applyBorder="1"/>
    <xf numFmtId="0" fontId="8" fillId="0" borderId="0" xfId="0" applyFont="1"/>
    <xf numFmtId="0" fontId="8" fillId="0" borderId="0" xfId="0" applyFont="1" applyBorder="1"/>
    <xf numFmtId="43" fontId="0" fillId="0" borderId="0" xfId="4" applyFont="1"/>
    <xf numFmtId="0" fontId="5" fillId="0" borderId="0" xfId="2" applyFont="1" applyFill="1" applyBorder="1"/>
    <xf numFmtId="0" fontId="4" fillId="0" borderId="0" xfId="1" applyFont="1"/>
    <xf numFmtId="0" fontId="9" fillId="0" borderId="0" xfId="1" applyFont="1"/>
    <xf numFmtId="0" fontId="9" fillId="0" borderId="0" xfId="1" applyFont="1" applyFill="1"/>
    <xf numFmtId="0" fontId="10" fillId="0" borderId="0" xfId="1" applyFont="1" applyFill="1"/>
    <xf numFmtId="165" fontId="3" fillId="0" borderId="0" xfId="4" applyNumberFormat="1" applyFont="1" applyFill="1"/>
    <xf numFmtId="165" fontId="11" fillId="0" borderId="0" xfId="4" applyNumberFormat="1" applyFont="1" applyFill="1"/>
    <xf numFmtId="165" fontId="5" fillId="0" borderId="0" xfId="1" applyNumberFormat="1" applyFont="1"/>
    <xf numFmtId="0" fontId="0" fillId="0" borderId="2" xfId="0" applyBorder="1"/>
    <xf numFmtId="43" fontId="0" fillId="0" borderId="0" xfId="0" applyNumberFormat="1"/>
    <xf numFmtId="165" fontId="0" fillId="0" borderId="0" xfId="4" applyNumberFormat="1" applyFont="1"/>
    <xf numFmtId="0" fontId="5" fillId="2" borderId="0" xfId="2" applyFont="1" applyFill="1" applyBorder="1"/>
    <xf numFmtId="0" fontId="8" fillId="3" borderId="0" xfId="0" applyFont="1" applyFill="1" applyBorder="1"/>
    <xf numFmtId="0" fontId="8" fillId="4" borderId="0" xfId="0" applyFont="1" applyFill="1" applyBorder="1"/>
    <xf numFmtId="0" fontId="5" fillId="4" borderId="0" xfId="2" applyFont="1" applyFill="1" applyBorder="1"/>
    <xf numFmtId="165" fontId="0" fillId="0" borderId="0" xfId="0" applyNumberFormat="1"/>
    <xf numFmtId="0" fontId="5" fillId="5" borderId="0" xfId="2" applyFont="1" applyFill="1" applyBorder="1"/>
    <xf numFmtId="0" fontId="5" fillId="6" borderId="0" xfId="2" applyFont="1" applyFill="1" applyBorder="1"/>
    <xf numFmtId="165" fontId="8" fillId="0" borderId="0" xfId="0" applyNumberFormat="1" applyFont="1"/>
    <xf numFmtId="0" fontId="8" fillId="0" borderId="0" xfId="0" applyFont="1" applyAlignment="1">
      <alignment horizontal="left"/>
    </xf>
    <xf numFmtId="0" fontId="8" fillId="4" borderId="0" xfId="0" applyFont="1" applyFill="1" applyAlignment="1">
      <alignment horizontal="left"/>
    </xf>
    <xf numFmtId="0" fontId="8" fillId="3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8" fillId="5" borderId="0" xfId="0" applyFont="1" applyFill="1" applyAlignment="1">
      <alignment horizontal="left"/>
    </xf>
    <xf numFmtId="0" fontId="8" fillId="6" borderId="0" xfId="0" applyFont="1" applyFill="1" applyAlignment="1">
      <alignment horizontal="left"/>
    </xf>
    <xf numFmtId="0" fontId="14" fillId="0" borderId="0" xfId="0" applyFont="1"/>
    <xf numFmtId="0" fontId="8" fillId="0" borderId="0" xfId="0" applyFont="1" applyFill="1" applyAlignment="1">
      <alignment horizontal="left"/>
    </xf>
    <xf numFmtId="0" fontId="8" fillId="0" borderId="0" xfId="0" applyFont="1" applyFill="1" applyBorder="1"/>
    <xf numFmtId="0" fontId="6" fillId="0" borderId="3" xfId="1" applyFont="1" applyBorder="1" applyAlignment="1">
      <alignment horizontal="center" wrapText="1"/>
    </xf>
    <xf numFmtId="9" fontId="15" fillId="0" borderId="0" xfId="1" applyNumberFormat="1" applyFont="1" applyFill="1"/>
    <xf numFmtId="9" fontId="15" fillId="0" borderId="0" xfId="5" applyNumberFormat="1" applyFont="1" applyBorder="1"/>
    <xf numFmtId="165" fontId="17" fillId="0" borderId="0" xfId="4" applyNumberFormat="1" applyFont="1" applyBorder="1"/>
    <xf numFmtId="0" fontId="8" fillId="0" borderId="0" xfId="0" applyFont="1" applyAlignment="1">
      <alignment horizontal="center" vertical="center"/>
    </xf>
    <xf numFmtId="165" fontId="5" fillId="0" borderId="0" xfId="4" applyNumberFormat="1" applyFont="1" applyFill="1"/>
    <xf numFmtId="9" fontId="0" fillId="0" borderId="0" xfId="5" applyFont="1"/>
    <xf numFmtId="0" fontId="3" fillId="0" borderId="1" xfId="1" applyFont="1" applyBorder="1"/>
    <xf numFmtId="165" fontId="3" fillId="0" borderId="1" xfId="4" applyNumberFormat="1" applyFont="1" applyFill="1" applyBorder="1"/>
    <xf numFmtId="0" fontId="4" fillId="0" borderId="3" xfId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3" fontId="19" fillId="0" borderId="0" xfId="0" applyNumberFormat="1" applyFont="1"/>
    <xf numFmtId="164" fontId="20" fillId="0" borderId="0" xfId="4" applyNumberFormat="1" applyFont="1" applyBorder="1"/>
    <xf numFmtId="164" fontId="19" fillId="0" borderId="0" xfId="0" applyNumberFormat="1" applyFont="1"/>
    <xf numFmtId="166" fontId="3" fillId="0" borderId="0" xfId="4" applyNumberFormat="1" applyFont="1" applyFill="1"/>
    <xf numFmtId="166" fontId="0" fillId="0" borderId="0" xfId="0" applyNumberFormat="1"/>
    <xf numFmtId="164" fontId="0" fillId="0" borderId="0" xfId="5" applyNumberFormat="1" applyFont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166" fontId="3" fillId="0" borderId="0" xfId="1" applyNumberFormat="1" applyFont="1" applyFill="1" applyBorder="1"/>
    <xf numFmtId="166" fontId="3" fillId="0" borderId="0" xfId="1" applyNumberFormat="1" applyFont="1" applyFill="1"/>
    <xf numFmtId="166" fontId="18" fillId="0" borderId="0" xfId="0" applyNumberFormat="1" applyFont="1" applyFill="1" applyBorder="1"/>
    <xf numFmtId="166" fontId="3" fillId="0" borderId="0" xfId="2" applyNumberFormat="1" applyFont="1" applyFill="1" applyBorder="1"/>
    <xf numFmtId="166" fontId="3" fillId="7" borderId="0" xfId="1" applyNumberFormat="1" applyFont="1" applyFill="1" applyBorder="1"/>
    <xf numFmtId="166" fontId="3" fillId="7" borderId="0" xfId="4" applyNumberFormat="1" applyFont="1" applyFill="1"/>
    <xf numFmtId="166" fontId="3" fillId="8" borderId="0" xfId="4" applyNumberFormat="1" applyFont="1" applyFill="1"/>
    <xf numFmtId="166" fontId="0" fillId="0" borderId="0" xfId="0" applyNumberFormat="1" applyFill="1"/>
    <xf numFmtId="166" fontId="3" fillId="0" borderId="1" xfId="4" applyNumberFormat="1" applyFont="1" applyFill="1" applyBorder="1"/>
    <xf numFmtId="166" fontId="3" fillId="0" borderId="1" xfId="1" applyNumberFormat="1" applyFont="1" applyFill="1" applyBorder="1"/>
    <xf numFmtId="166" fontId="5" fillId="0" borderId="0" xfId="4" applyNumberFormat="1" applyFont="1" applyFill="1"/>
    <xf numFmtId="0" fontId="0" fillId="0" borderId="7" xfId="0" applyBorder="1"/>
    <xf numFmtId="166" fontId="0" fillId="9" borderId="0" xfId="0" applyNumberFormat="1" applyFill="1"/>
  </cellXfs>
  <cellStyles count="6">
    <cellStyle name="Comma" xfId="4" builtinId="3"/>
    <cellStyle name="Comma 2" xfId="3"/>
    <cellStyle name="Normal" xfId="0" builtinId="0"/>
    <cellStyle name="Normal 2" xfId="2"/>
    <cellStyle name="Normal_Book1" xfId="1"/>
    <cellStyle name="Percent" xfId="5" builtinId="5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MANTEC-SVR\National%20Accounts\NA%20Trinidad%20and%20Tobago\ISIC%20F\ISIC%20F%20-%20Construct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MANTEC-SVR\National%20Accounts\NA%20Trinidad%20and%20Tobago\ISIC%20G\ISIC%20G%20-%20Wholesale%20and%20Retail%20Trad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SITC%20&amp;%20BEC%202003%20t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ual Summary"/>
      <sheetName val="Quarterly Summary"/>
      <sheetName val="GFCF"/>
      <sheetName val="CPV Qtly"/>
      <sheetName val="KPV Qtly"/>
      <sheetName val="CPV Indicators"/>
      <sheetName val="KPV Indicators"/>
      <sheetName val="EXPORTS CPV"/>
      <sheetName val="IMPORTS CPV"/>
      <sheetName val="DPI"/>
      <sheetName val="OUTPUT KPV"/>
      <sheetName val="Prices"/>
      <sheetName val="Survey"/>
    </sheetNames>
    <sheetDataSet>
      <sheetData sheetId="0">
        <row r="6">
          <cell r="C6">
            <v>10650.488217600001</v>
          </cell>
          <cell r="D6">
            <v>11396.022392832001</v>
          </cell>
          <cell r="E6">
            <v>10712.261049262081</v>
          </cell>
          <cell r="F6">
            <v>13604.571532562843</v>
          </cell>
          <cell r="G6">
            <v>15546.624118836187</v>
          </cell>
          <cell r="H6">
            <v>19509.156769020265</v>
          </cell>
          <cell r="I6">
            <v>22452.698342330041</v>
          </cell>
          <cell r="J6">
            <v>29606.730073598421</v>
          </cell>
          <cell r="K6">
            <v>37896.614494205976</v>
          </cell>
          <cell r="L6">
            <v>35933.145366703036</v>
          </cell>
          <cell r="M6">
            <v>24634.758674755045</v>
          </cell>
          <cell r="N6">
            <v>22964.031516672985</v>
          </cell>
          <cell r="O6">
            <v>22980.446121045163</v>
          </cell>
          <cell r="P6">
            <v>25683.954458828885</v>
          </cell>
          <cell r="Q6">
            <v>27417.158491570419</v>
          </cell>
          <cell r="R6">
            <v>26880.779723887677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e Added for Distibution"/>
      <sheetName val="Traded Categories"/>
      <sheetName val="CPV"/>
      <sheetName val="Overall Summary"/>
      <sheetName val="Wholesale Q Summary "/>
      <sheetName val="Retail Q Summary"/>
      <sheetName val="Sale Vehicles Q Summary"/>
      <sheetName val="Vehicle Repairs Q Summary  "/>
      <sheetName val="Petroleum Dist. Q Summary"/>
      <sheetName val="NG Dist. Q Summary"/>
      <sheetName val="Wholesale"/>
      <sheetName val="Retail"/>
      <sheetName val="Sale Vehicles"/>
      <sheetName val="Petroleum Distribution"/>
      <sheetName val="Natural Gas Wholesalers"/>
      <sheetName val="Vehicle Repairs"/>
      <sheetName val="Ann Wholesale"/>
      <sheetName val="Ann Retail"/>
      <sheetName val="Natural Gas"/>
      <sheetName val="Repair of Motor Vehicle- Annual"/>
      <sheetName val="Petroleum Dist Bulk&amp;retail"/>
      <sheetName val="Summary Purchases and Output"/>
      <sheetName val=" CPV Purchases"/>
      <sheetName val="KPV Purchases"/>
      <sheetName val="Natural Gas Indicator "/>
      <sheetName val="Petroleum Distribution-Bulk&amp;Ret"/>
      <sheetName val="Qtly Prices-Vehicle Repairs "/>
      <sheetName val="Qtly Volume-Vehicle Repairs "/>
      <sheetName val="CPV Output"/>
      <sheetName val="KPV Output"/>
      <sheetName val="Sum Imports"/>
      <sheetName val="Traded %"/>
      <sheetName val="Imports"/>
      <sheetName val="Duties"/>
      <sheetName val="VAT"/>
      <sheetName val="Volume"/>
      <sheetName val="Prices"/>
      <sheetName val=" IO Ratios"/>
      <sheetName val="RPI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9">
          <cell r="C9">
            <v>871916.28598578949</v>
          </cell>
        </row>
      </sheetData>
      <sheetData sheetId="17">
        <row r="10">
          <cell r="C10">
            <v>2340973.5067260768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s 2003-2006"/>
      <sheetName val="Imports 2007-2021"/>
      <sheetName val="Exports 2003-2006 "/>
      <sheetName val="Exports 2007-2021 "/>
      <sheetName val="NET VALUES 2003 - 2021"/>
      <sheetName val="SITC NET EXPORTS-M&amp;E "/>
    </sheetNames>
    <sheetDataSet>
      <sheetData sheetId="0"/>
      <sheetData sheetId="1"/>
      <sheetData sheetId="2"/>
      <sheetData sheetId="3"/>
      <sheetData sheetId="4"/>
      <sheetData sheetId="5">
        <row r="3">
          <cell r="D3" t="str">
            <v>2003</v>
          </cell>
          <cell r="E3" t="str">
            <v>2004</v>
          </cell>
          <cell r="F3" t="str">
            <v>2005</v>
          </cell>
          <cell r="G3" t="str">
            <v>2006</v>
          </cell>
          <cell r="H3" t="str">
            <v>2007</v>
          </cell>
          <cell r="I3" t="str">
            <v>2008</v>
          </cell>
          <cell r="J3" t="str">
            <v>2009</v>
          </cell>
          <cell r="K3" t="str">
            <v>2010</v>
          </cell>
          <cell r="L3" t="str">
            <v>2011</v>
          </cell>
          <cell r="M3" t="str">
            <v>2012</v>
          </cell>
          <cell r="N3" t="str">
            <v>2013</v>
          </cell>
          <cell r="O3" t="str">
            <v>2014</v>
          </cell>
          <cell r="P3" t="str">
            <v>2015</v>
          </cell>
          <cell r="Q3" t="str">
            <v>2016</v>
          </cell>
          <cell r="R3" t="str">
            <v>2017</v>
          </cell>
          <cell r="S3" t="str">
            <v>2018</v>
          </cell>
          <cell r="T3" t="str">
            <v>2019</v>
          </cell>
          <cell r="U3" t="str">
            <v>2020</v>
          </cell>
          <cell r="V3" t="str">
            <v>2021</v>
          </cell>
        </row>
        <row r="5">
          <cell r="B5">
            <v>695</v>
          </cell>
          <cell r="D5">
            <v>80871844</v>
          </cell>
          <cell r="E5">
            <v>958734135</v>
          </cell>
          <cell r="F5">
            <v>100980260</v>
          </cell>
          <cell r="G5">
            <v>102460044</v>
          </cell>
          <cell r="H5">
            <v>119284634</v>
          </cell>
          <cell r="I5">
            <v>106438716</v>
          </cell>
          <cell r="J5">
            <v>87750230</v>
          </cell>
          <cell r="K5">
            <v>98320347</v>
          </cell>
          <cell r="L5">
            <v>-44044970.00000003</v>
          </cell>
          <cell r="M5">
            <v>150604215.59</v>
          </cell>
          <cell r="N5">
            <v>171818845.42999998</v>
          </cell>
          <cell r="O5">
            <v>155533403.00000003</v>
          </cell>
          <cell r="P5">
            <v>254865342.23999998</v>
          </cell>
          <cell r="Q5">
            <v>140415636.72999999</v>
          </cell>
          <cell r="R5">
            <v>100584869.34999999</v>
          </cell>
          <cell r="S5">
            <v>108002601.57000002</v>
          </cell>
          <cell r="T5">
            <v>128429188.38</v>
          </cell>
          <cell r="U5">
            <v>123701219.52999999</v>
          </cell>
          <cell r="V5">
            <v>139646102.91999999</v>
          </cell>
        </row>
        <row r="6">
          <cell r="B6">
            <v>696</v>
          </cell>
          <cell r="D6">
            <v>14396086</v>
          </cell>
          <cell r="E6">
            <v>17482180</v>
          </cell>
          <cell r="F6">
            <v>18813586</v>
          </cell>
          <cell r="G6">
            <v>17625452</v>
          </cell>
          <cell r="H6">
            <v>19236017</v>
          </cell>
          <cell r="I6">
            <v>28792670</v>
          </cell>
          <cell r="J6">
            <v>32565214</v>
          </cell>
          <cell r="K6">
            <v>28197248</v>
          </cell>
          <cell r="L6">
            <v>31545314.300000001</v>
          </cell>
          <cell r="M6">
            <v>41825228.840000004</v>
          </cell>
          <cell r="N6">
            <v>42153639.669999994</v>
          </cell>
          <cell r="O6">
            <v>46064538.180000007</v>
          </cell>
          <cell r="P6">
            <v>49033591.120000005</v>
          </cell>
          <cell r="Q6">
            <v>43734461.969999999</v>
          </cell>
          <cell r="R6">
            <v>43346306.560000002</v>
          </cell>
          <cell r="S6">
            <v>44231766.810000002</v>
          </cell>
          <cell r="T6">
            <v>44623154.509999998</v>
          </cell>
          <cell r="U6">
            <v>32370499.280000001</v>
          </cell>
          <cell r="V6">
            <v>36858736.299999997</v>
          </cell>
        </row>
        <row r="7">
          <cell r="B7">
            <v>711</v>
          </cell>
          <cell r="D7">
            <v>7588623</v>
          </cell>
          <cell r="E7">
            <v>7343187</v>
          </cell>
          <cell r="F7">
            <v>2234408</v>
          </cell>
          <cell r="G7">
            <v>-1498596</v>
          </cell>
          <cell r="H7">
            <v>-3167035</v>
          </cell>
          <cell r="I7">
            <v>55866138</v>
          </cell>
          <cell r="J7">
            <v>73667240</v>
          </cell>
          <cell r="K7">
            <v>91350579</v>
          </cell>
          <cell r="L7">
            <v>9637704.8499999978</v>
          </cell>
          <cell r="M7">
            <v>24905451.890000001</v>
          </cell>
          <cell r="N7">
            <v>52598708.289999999</v>
          </cell>
          <cell r="O7">
            <v>55499515.880000003</v>
          </cell>
          <cell r="P7">
            <v>44402188.909999996</v>
          </cell>
          <cell r="Q7">
            <v>17352693.909999996</v>
          </cell>
          <cell r="R7">
            <v>21198616.77</v>
          </cell>
          <cell r="S7">
            <v>-19691591.789999999</v>
          </cell>
          <cell r="T7">
            <v>12499281.979999997</v>
          </cell>
          <cell r="U7">
            <v>23044624.140000001</v>
          </cell>
          <cell r="V7">
            <v>41829899.410000004</v>
          </cell>
        </row>
        <row r="8">
          <cell r="B8">
            <v>712</v>
          </cell>
          <cell r="D8">
            <v>27362160</v>
          </cell>
          <cell r="E8">
            <v>38232107</v>
          </cell>
          <cell r="F8">
            <v>65913267</v>
          </cell>
          <cell r="G8">
            <v>86340908</v>
          </cell>
          <cell r="H8">
            <v>34878009</v>
          </cell>
          <cell r="I8">
            <v>52417490</v>
          </cell>
          <cell r="J8">
            <v>93179459</v>
          </cell>
          <cell r="K8">
            <v>40503653</v>
          </cell>
          <cell r="L8">
            <v>57523716.710000001</v>
          </cell>
          <cell r="M8">
            <v>67723315.840000004</v>
          </cell>
          <cell r="N8">
            <v>69407161.230000004</v>
          </cell>
          <cell r="O8">
            <v>66320400.819999993</v>
          </cell>
          <cell r="P8">
            <v>69619450.24000001</v>
          </cell>
          <cell r="Q8">
            <v>20345620.610000003</v>
          </cell>
          <cell r="R8">
            <v>-60004869.660000004</v>
          </cell>
          <cell r="S8">
            <v>78022487.280000001</v>
          </cell>
          <cell r="T8">
            <v>90276159.520000011</v>
          </cell>
          <cell r="U8">
            <v>36996144.109999999</v>
          </cell>
          <cell r="V8">
            <v>43549596.680000007</v>
          </cell>
        </row>
        <row r="9">
          <cell r="B9">
            <v>713</v>
          </cell>
          <cell r="D9">
            <v>67610081</v>
          </cell>
          <cell r="E9">
            <v>90004038</v>
          </cell>
          <cell r="F9">
            <v>111173613</v>
          </cell>
          <cell r="G9">
            <v>39050995</v>
          </cell>
          <cell r="H9">
            <v>103233091</v>
          </cell>
          <cell r="I9">
            <v>155317874</v>
          </cell>
          <cell r="J9">
            <v>151805825</v>
          </cell>
          <cell r="K9">
            <v>143471667</v>
          </cell>
          <cell r="L9">
            <v>107109938.67</v>
          </cell>
          <cell r="M9">
            <v>172527500.84999999</v>
          </cell>
          <cell r="N9">
            <v>333179961.73000002</v>
          </cell>
          <cell r="O9">
            <v>171655011.01000002</v>
          </cell>
          <cell r="P9">
            <v>324287320.68000001</v>
          </cell>
          <cell r="Q9">
            <v>294573243.11000001</v>
          </cell>
          <cell r="R9">
            <v>164322804.37</v>
          </cell>
          <cell r="S9">
            <v>164602743</v>
          </cell>
          <cell r="T9">
            <v>239895079.62</v>
          </cell>
          <cell r="U9">
            <v>118849077.41000001</v>
          </cell>
          <cell r="V9">
            <v>117056964.52999999</v>
          </cell>
        </row>
        <row r="10">
          <cell r="B10">
            <v>714</v>
          </cell>
          <cell r="D10">
            <v>87244657</v>
          </cell>
          <cell r="E10">
            <v>453308138</v>
          </cell>
          <cell r="F10">
            <v>146148837</v>
          </cell>
          <cell r="G10">
            <v>577158298</v>
          </cell>
          <cell r="H10">
            <v>438543210</v>
          </cell>
          <cell r="I10">
            <v>393322740</v>
          </cell>
          <cell r="J10">
            <v>950748688</v>
          </cell>
          <cell r="K10">
            <v>410330682</v>
          </cell>
          <cell r="L10">
            <v>370261274.13</v>
          </cell>
          <cell r="M10">
            <v>186830135.44</v>
          </cell>
          <cell r="N10">
            <v>221921824.81000003</v>
          </cell>
          <cell r="O10">
            <v>228341345.65999997</v>
          </cell>
          <cell r="P10">
            <v>329007763.39000005</v>
          </cell>
          <cell r="Q10">
            <v>672228575.00999999</v>
          </cell>
          <cell r="R10">
            <v>300964386.04999995</v>
          </cell>
          <cell r="S10">
            <v>545753062.54000008</v>
          </cell>
          <cell r="T10">
            <v>197168070.78</v>
          </cell>
          <cell r="U10">
            <v>115411532.00000003</v>
          </cell>
          <cell r="V10">
            <v>300879313.11000001</v>
          </cell>
        </row>
        <row r="11">
          <cell r="B11">
            <v>716</v>
          </cell>
          <cell r="D11">
            <v>59854089</v>
          </cell>
          <cell r="E11">
            <v>85735760</v>
          </cell>
          <cell r="F11">
            <v>112884906</v>
          </cell>
          <cell r="G11">
            <v>211073596</v>
          </cell>
          <cell r="H11">
            <v>133125859</v>
          </cell>
          <cell r="I11">
            <v>246741669</v>
          </cell>
          <cell r="J11">
            <v>295150843</v>
          </cell>
          <cell r="K11">
            <v>143584763</v>
          </cell>
          <cell r="L11">
            <v>170766640.23999998</v>
          </cell>
          <cell r="M11">
            <v>155275560.02000001</v>
          </cell>
          <cell r="N11">
            <v>194985173.88999999</v>
          </cell>
          <cell r="O11">
            <v>219215286.14999998</v>
          </cell>
          <cell r="P11">
            <v>186170358.03999999</v>
          </cell>
          <cell r="Q11">
            <v>207032620.38999999</v>
          </cell>
          <cell r="R11">
            <v>174463081.63999999</v>
          </cell>
          <cell r="S11">
            <v>179598758.78</v>
          </cell>
          <cell r="T11">
            <v>216318238.72</v>
          </cell>
          <cell r="U11">
            <v>136482943.13</v>
          </cell>
          <cell r="V11">
            <v>102847358.06</v>
          </cell>
        </row>
        <row r="12">
          <cell r="B12">
            <v>718</v>
          </cell>
          <cell r="D12">
            <v>15343793</v>
          </cell>
          <cell r="E12">
            <v>5595195</v>
          </cell>
          <cell r="F12">
            <v>9786969</v>
          </cell>
          <cell r="G12">
            <v>11427621</v>
          </cell>
          <cell r="H12">
            <v>6497263</v>
          </cell>
          <cell r="I12">
            <v>28777839</v>
          </cell>
          <cell r="J12">
            <v>13935989</v>
          </cell>
          <cell r="K12">
            <v>20700085</v>
          </cell>
          <cell r="L12">
            <v>10576454.619999999</v>
          </cell>
          <cell r="M12">
            <v>25412055.089999996</v>
          </cell>
          <cell r="N12">
            <v>30781762.579999998</v>
          </cell>
          <cell r="O12">
            <v>54424531.200000003</v>
          </cell>
          <cell r="P12">
            <v>57494826.920000002</v>
          </cell>
          <cell r="Q12">
            <v>73128036</v>
          </cell>
          <cell r="R12">
            <v>29244822.060000002</v>
          </cell>
          <cell r="S12">
            <v>41414123.530000001</v>
          </cell>
          <cell r="T12">
            <v>45745238.199999996</v>
          </cell>
          <cell r="U12">
            <v>82941702.879999995</v>
          </cell>
          <cell r="V12">
            <v>58003263.830000006</v>
          </cell>
        </row>
        <row r="13">
          <cell r="B13">
            <v>721</v>
          </cell>
          <cell r="D13">
            <v>27753809</v>
          </cell>
          <cell r="E13">
            <v>20702085</v>
          </cell>
          <cell r="F13">
            <v>18781399</v>
          </cell>
          <cell r="G13">
            <v>13925882</v>
          </cell>
          <cell r="H13">
            <v>13580095</v>
          </cell>
          <cell r="I13">
            <v>16825634</v>
          </cell>
          <cell r="J13">
            <v>27370604</v>
          </cell>
          <cell r="K13">
            <v>11558948</v>
          </cell>
          <cell r="L13">
            <v>21694673.490000002</v>
          </cell>
          <cell r="M13">
            <v>22097780.879999999</v>
          </cell>
          <cell r="N13">
            <v>4089676.8699999973</v>
          </cell>
          <cell r="O13">
            <v>23442948.060000002</v>
          </cell>
          <cell r="P13">
            <v>20928879.84</v>
          </cell>
          <cell r="Q13">
            <v>19735964.870000001</v>
          </cell>
          <cell r="R13">
            <v>14942379.32</v>
          </cell>
          <cell r="S13">
            <v>19607613.32</v>
          </cell>
          <cell r="T13">
            <v>16999756.27</v>
          </cell>
          <cell r="U13">
            <v>29453940.580000002</v>
          </cell>
          <cell r="V13">
            <v>21827749.140000001</v>
          </cell>
        </row>
        <row r="14">
          <cell r="B14">
            <v>722</v>
          </cell>
          <cell r="D14">
            <v>7744968</v>
          </cell>
          <cell r="E14">
            <v>11477829</v>
          </cell>
          <cell r="F14">
            <v>12864226</v>
          </cell>
          <cell r="G14">
            <v>16981045</v>
          </cell>
          <cell r="H14">
            <v>16309777</v>
          </cell>
          <cell r="I14">
            <v>14233332</v>
          </cell>
          <cell r="J14">
            <v>15123226</v>
          </cell>
          <cell r="K14">
            <v>18260683</v>
          </cell>
          <cell r="L14">
            <v>20599589.039999999</v>
          </cell>
          <cell r="M14">
            <v>28441664.890000001</v>
          </cell>
          <cell r="N14">
            <v>16791833.27</v>
          </cell>
          <cell r="O14">
            <v>15747198.779999999</v>
          </cell>
          <cell r="P14">
            <v>14727481.800000001</v>
          </cell>
          <cell r="Q14">
            <v>5266859.9800000023</v>
          </cell>
          <cell r="R14">
            <v>9103645.6100000013</v>
          </cell>
          <cell r="S14">
            <v>10212890.190000001</v>
          </cell>
          <cell r="T14">
            <v>10995176.359999999</v>
          </cell>
          <cell r="U14">
            <v>13380009.32</v>
          </cell>
          <cell r="V14">
            <v>9542544.9900000002</v>
          </cell>
        </row>
        <row r="15">
          <cell r="B15">
            <v>723</v>
          </cell>
          <cell r="D15">
            <v>521578217</v>
          </cell>
          <cell r="E15">
            <v>674889181</v>
          </cell>
          <cell r="F15">
            <v>782116263</v>
          </cell>
          <cell r="G15">
            <v>1080895982</v>
          </cell>
          <cell r="H15">
            <v>767317072</v>
          </cell>
          <cell r="I15">
            <v>-127476941</v>
          </cell>
          <cell r="J15">
            <v>173634266</v>
          </cell>
          <cell r="K15">
            <v>314950638</v>
          </cell>
          <cell r="L15">
            <v>650199749.77999997</v>
          </cell>
          <cell r="M15">
            <v>-61217743.569999933</v>
          </cell>
          <cell r="N15">
            <v>864111984.16000009</v>
          </cell>
          <cell r="O15">
            <v>541779115.61000001</v>
          </cell>
          <cell r="P15">
            <v>1059053596.9000001</v>
          </cell>
          <cell r="Q15">
            <v>460430656.96999991</v>
          </cell>
          <cell r="R15">
            <v>-68176460.290000021</v>
          </cell>
          <cell r="S15">
            <v>437973136.65999997</v>
          </cell>
          <cell r="T15">
            <v>113159070.07000005</v>
          </cell>
          <cell r="U15">
            <v>-14385413.110000014</v>
          </cell>
          <cell r="V15">
            <v>1084863822.4099998</v>
          </cell>
        </row>
        <row r="16">
          <cell r="B16">
            <v>724</v>
          </cell>
          <cell r="D16">
            <v>38525042</v>
          </cell>
          <cell r="E16">
            <v>50100663</v>
          </cell>
          <cell r="F16">
            <v>63073956</v>
          </cell>
          <cell r="G16">
            <v>58172188</v>
          </cell>
          <cell r="H16">
            <v>73878832</v>
          </cell>
          <cell r="I16">
            <v>83219856</v>
          </cell>
          <cell r="J16">
            <v>65309884</v>
          </cell>
          <cell r="K16">
            <v>83561052</v>
          </cell>
          <cell r="L16">
            <v>102246369.48999999</v>
          </cell>
          <cell r="M16">
            <v>125971960.06999999</v>
          </cell>
          <cell r="N16">
            <v>118537848.55</v>
          </cell>
          <cell r="O16">
            <v>144010910.41</v>
          </cell>
          <cell r="P16">
            <v>144378504.41</v>
          </cell>
          <cell r="Q16">
            <v>152081725.32999998</v>
          </cell>
          <cell r="R16">
            <v>147415460.54999998</v>
          </cell>
          <cell r="S16">
            <v>159792575.34999999</v>
          </cell>
          <cell r="T16">
            <v>139543221.41000003</v>
          </cell>
          <cell r="U16">
            <v>118674472.47999999</v>
          </cell>
          <cell r="V16">
            <v>131473693.67999999</v>
          </cell>
        </row>
        <row r="17">
          <cell r="B17">
            <v>725</v>
          </cell>
          <cell r="D17">
            <v>18385523</v>
          </cell>
          <cell r="E17">
            <v>130217556</v>
          </cell>
          <cell r="F17">
            <v>31373858</v>
          </cell>
          <cell r="G17">
            <v>47214156</v>
          </cell>
          <cell r="H17">
            <v>45243429</v>
          </cell>
          <cell r="I17">
            <v>18848886</v>
          </cell>
          <cell r="J17">
            <v>7936183</v>
          </cell>
          <cell r="K17">
            <v>13146246</v>
          </cell>
          <cell r="L17">
            <v>16138434.98</v>
          </cell>
          <cell r="M17">
            <v>18030783.290000003</v>
          </cell>
          <cell r="N17">
            <v>11877877.09</v>
          </cell>
          <cell r="O17">
            <v>14576151.720000001</v>
          </cell>
          <cell r="P17">
            <v>39672828.859999999</v>
          </cell>
          <cell r="Q17">
            <v>26700192.440000001</v>
          </cell>
          <cell r="R17">
            <v>13856251.58</v>
          </cell>
          <cell r="S17">
            <v>48627457.479999997</v>
          </cell>
          <cell r="T17">
            <v>20785327.119999997</v>
          </cell>
          <cell r="U17">
            <v>27754936.580000002</v>
          </cell>
          <cell r="V17">
            <v>13743742.16</v>
          </cell>
        </row>
        <row r="18">
          <cell r="B18">
            <v>726</v>
          </cell>
          <cell r="D18">
            <v>43294280</v>
          </cell>
          <cell r="E18">
            <v>38456240</v>
          </cell>
          <cell r="F18">
            <v>50356745</v>
          </cell>
          <cell r="G18">
            <v>67505331</v>
          </cell>
          <cell r="H18">
            <v>100347414</v>
          </cell>
          <cell r="I18">
            <v>36326544</v>
          </cell>
          <cell r="J18">
            <v>27084127</v>
          </cell>
          <cell r="K18">
            <v>18222633</v>
          </cell>
          <cell r="L18">
            <v>18189260.259999998</v>
          </cell>
          <cell r="M18">
            <v>40665355.289999999</v>
          </cell>
          <cell r="N18">
            <v>31946987.34</v>
          </cell>
          <cell r="O18">
            <v>52443193.189999998</v>
          </cell>
          <cell r="P18">
            <v>36790093.060000002</v>
          </cell>
          <cell r="Q18">
            <v>29605422.079999998</v>
          </cell>
          <cell r="R18">
            <v>29423310.609999999</v>
          </cell>
          <cell r="S18">
            <v>18162852.579999998</v>
          </cell>
          <cell r="T18">
            <v>31151458.219999999</v>
          </cell>
          <cell r="U18">
            <v>8923073.5600000005</v>
          </cell>
          <cell r="V18">
            <v>14164117.860000001</v>
          </cell>
        </row>
        <row r="19">
          <cell r="B19">
            <v>727</v>
          </cell>
          <cell r="D19">
            <v>66285766</v>
          </cell>
          <cell r="E19">
            <v>34897024</v>
          </cell>
          <cell r="F19">
            <v>93667434</v>
          </cell>
          <cell r="G19">
            <v>23277601</v>
          </cell>
          <cell r="H19">
            <v>78601142</v>
          </cell>
          <cell r="I19">
            <v>84214923</v>
          </cell>
          <cell r="J19">
            <v>51130157</v>
          </cell>
          <cell r="K19">
            <v>33800888</v>
          </cell>
          <cell r="L19">
            <v>39319107.440000005</v>
          </cell>
          <cell r="M19">
            <v>33341371.490000002</v>
          </cell>
          <cell r="N19">
            <v>45034792.149999991</v>
          </cell>
          <cell r="O19">
            <v>68104621.269999996</v>
          </cell>
          <cell r="P19">
            <v>36174082.800000004</v>
          </cell>
          <cell r="Q19">
            <v>47717982.07</v>
          </cell>
          <cell r="R19">
            <v>77709694.190000013</v>
          </cell>
          <cell r="S19">
            <v>35122308.010000005</v>
          </cell>
          <cell r="T19">
            <v>57585487.319999993</v>
          </cell>
          <cell r="U19">
            <v>32488341.620000001</v>
          </cell>
          <cell r="V19">
            <v>122369830.28</v>
          </cell>
        </row>
        <row r="20">
          <cell r="B20">
            <v>728</v>
          </cell>
          <cell r="D20">
            <v>188508572</v>
          </cell>
          <cell r="E20">
            <v>288229560</v>
          </cell>
          <cell r="F20">
            <v>234065470</v>
          </cell>
          <cell r="G20">
            <v>242336887</v>
          </cell>
          <cell r="H20">
            <v>433250079</v>
          </cell>
          <cell r="I20">
            <v>393322070</v>
          </cell>
          <cell r="J20">
            <v>656058909</v>
          </cell>
          <cell r="K20">
            <v>758016479</v>
          </cell>
          <cell r="L20">
            <v>442079429.51999998</v>
          </cell>
          <cell r="M20">
            <v>463754204.95999998</v>
          </cell>
          <cell r="N20">
            <v>261047086.09000003</v>
          </cell>
          <cell r="O20">
            <v>617652160.42000008</v>
          </cell>
          <cell r="P20">
            <v>620393479.96000004</v>
          </cell>
          <cell r="Q20">
            <v>430110533.25999993</v>
          </cell>
          <cell r="R20">
            <v>348587629.31999999</v>
          </cell>
          <cell r="S20">
            <v>816898892.2299999</v>
          </cell>
          <cell r="T20">
            <v>447846942.42999995</v>
          </cell>
          <cell r="U20">
            <v>533242325.80000007</v>
          </cell>
          <cell r="V20">
            <v>347289519.03999996</v>
          </cell>
        </row>
        <row r="21">
          <cell r="B21">
            <v>731</v>
          </cell>
          <cell r="D21">
            <v>10134675</v>
          </cell>
          <cell r="E21">
            <v>33163272</v>
          </cell>
          <cell r="F21">
            <v>3121614</v>
          </cell>
          <cell r="G21">
            <v>29185682</v>
          </cell>
          <cell r="H21">
            <v>24327391</v>
          </cell>
          <cell r="I21">
            <v>79227650</v>
          </cell>
          <cell r="J21">
            <v>14688308</v>
          </cell>
          <cell r="K21">
            <v>16028197</v>
          </cell>
          <cell r="L21">
            <v>18488317.240000002</v>
          </cell>
          <cell r="M21">
            <v>30685226.760000005</v>
          </cell>
          <cell r="N21">
            <v>15997435.890000001</v>
          </cell>
          <cell r="O21">
            <v>34808963.039999999</v>
          </cell>
          <cell r="P21">
            <v>24417502.600000001</v>
          </cell>
          <cell r="Q21">
            <v>5438503.2499999991</v>
          </cell>
          <cell r="R21">
            <v>17223669.899999999</v>
          </cell>
          <cell r="S21">
            <v>11058407.029999999</v>
          </cell>
          <cell r="T21">
            <v>16541180.18</v>
          </cell>
          <cell r="U21">
            <v>6391964.5800000001</v>
          </cell>
          <cell r="V21">
            <v>12615224.289999999</v>
          </cell>
        </row>
        <row r="22">
          <cell r="B22">
            <v>733</v>
          </cell>
          <cell r="D22">
            <v>7911841</v>
          </cell>
          <cell r="E22">
            <v>41123654</v>
          </cell>
          <cell r="F22">
            <v>4270947</v>
          </cell>
          <cell r="G22">
            <v>14895432</v>
          </cell>
          <cell r="H22">
            <v>47822659</v>
          </cell>
          <cell r="I22">
            <v>42404901</v>
          </cell>
          <cell r="J22">
            <v>42095907</v>
          </cell>
          <cell r="K22">
            <v>13010747</v>
          </cell>
          <cell r="L22">
            <v>9946580.4900000002</v>
          </cell>
          <cell r="M22">
            <v>25169948.740000002</v>
          </cell>
          <cell r="N22">
            <v>18986666.170000002</v>
          </cell>
          <cell r="O22">
            <v>12507906.609999999</v>
          </cell>
          <cell r="P22">
            <v>13331872.32</v>
          </cell>
          <cell r="Q22">
            <v>10788898.890000001</v>
          </cell>
          <cell r="R22">
            <v>9679564.5200000014</v>
          </cell>
          <cell r="S22">
            <v>18650158.089999996</v>
          </cell>
          <cell r="T22">
            <v>9010140.3200000003</v>
          </cell>
          <cell r="U22">
            <v>11571802.640000002</v>
          </cell>
          <cell r="V22">
            <v>6964874.8499999996</v>
          </cell>
        </row>
        <row r="23">
          <cell r="B23">
            <v>735</v>
          </cell>
          <cell r="D23">
            <v>5562380</v>
          </cell>
          <cell r="E23">
            <v>9406303</v>
          </cell>
          <cell r="F23">
            <v>8307065</v>
          </cell>
          <cell r="G23">
            <v>8553946</v>
          </cell>
          <cell r="H23">
            <v>3519937</v>
          </cell>
          <cell r="I23">
            <v>3778108</v>
          </cell>
          <cell r="J23">
            <v>5372409</v>
          </cell>
          <cell r="K23">
            <v>4257904</v>
          </cell>
          <cell r="L23">
            <v>2650238.4099999997</v>
          </cell>
          <cell r="M23">
            <v>2903451.2699999996</v>
          </cell>
          <cell r="N23">
            <v>2351993.9</v>
          </cell>
          <cell r="O23">
            <v>3375721.4299999997</v>
          </cell>
          <cell r="P23">
            <v>4577991.83</v>
          </cell>
          <cell r="Q23">
            <v>3546710.2300000004</v>
          </cell>
          <cell r="R23">
            <v>2588744.7299999995</v>
          </cell>
          <cell r="S23">
            <v>3194845.1799999997</v>
          </cell>
          <cell r="T23">
            <v>7767211.4300000006</v>
          </cell>
          <cell r="U23">
            <v>3708930.67</v>
          </cell>
          <cell r="V23">
            <v>4030988.4400000004</v>
          </cell>
        </row>
        <row r="24">
          <cell r="B24">
            <v>737</v>
          </cell>
          <cell r="D24">
            <v>41081358</v>
          </cell>
          <cell r="E24">
            <v>53132807</v>
          </cell>
          <cell r="F24">
            <v>45135106</v>
          </cell>
          <cell r="G24">
            <v>30437750</v>
          </cell>
          <cell r="H24">
            <v>63581879</v>
          </cell>
          <cell r="I24">
            <v>83595118</v>
          </cell>
          <cell r="J24">
            <v>52908567</v>
          </cell>
          <cell r="K24">
            <v>50139274</v>
          </cell>
          <cell r="L24">
            <v>47277223.559999995</v>
          </cell>
          <cell r="M24">
            <v>63212845.840000004</v>
          </cell>
          <cell r="N24">
            <v>55110223.530000001</v>
          </cell>
          <cell r="O24">
            <v>41115203.240000002</v>
          </cell>
          <cell r="P24">
            <v>35367839.980000004</v>
          </cell>
          <cell r="Q24">
            <v>25584316</v>
          </cell>
          <cell r="R24">
            <v>30546200.599999998</v>
          </cell>
          <cell r="S24">
            <v>17469332.649999999</v>
          </cell>
          <cell r="T24">
            <v>33834580.670000002</v>
          </cell>
          <cell r="U24">
            <v>17274850.149999999</v>
          </cell>
          <cell r="V24">
            <v>9544767.9299999997</v>
          </cell>
        </row>
        <row r="25">
          <cell r="B25">
            <v>741</v>
          </cell>
          <cell r="D25">
            <v>2172307967</v>
          </cell>
          <cell r="E25">
            <v>3060192591</v>
          </cell>
          <cell r="F25">
            <v>1740357901</v>
          </cell>
          <cell r="G25">
            <v>797549826</v>
          </cell>
          <cell r="H25">
            <v>944348069</v>
          </cell>
          <cell r="I25">
            <v>2857336347</v>
          </cell>
          <cell r="J25">
            <v>2716144342</v>
          </cell>
          <cell r="K25">
            <v>523193587</v>
          </cell>
          <cell r="L25">
            <v>858741164.25999999</v>
          </cell>
          <cell r="M25">
            <v>726593962.50999999</v>
          </cell>
          <cell r="N25">
            <v>670134883.29999995</v>
          </cell>
          <cell r="O25">
            <v>862409098.27999997</v>
          </cell>
          <cell r="P25">
            <v>823094001.98000002</v>
          </cell>
          <cell r="Q25">
            <v>993398975.83000004</v>
          </cell>
          <cell r="R25">
            <v>1649652178.1999998</v>
          </cell>
          <cell r="S25">
            <v>1750972771.4299998</v>
          </cell>
          <cell r="T25">
            <v>683269866.17999995</v>
          </cell>
          <cell r="U25">
            <v>680014173.99000001</v>
          </cell>
          <cell r="V25">
            <v>496283202.01000005</v>
          </cell>
        </row>
        <row r="26">
          <cell r="B26">
            <v>742</v>
          </cell>
          <cell r="D26">
            <v>135448764</v>
          </cell>
          <cell r="E26">
            <v>177441613</v>
          </cell>
          <cell r="F26">
            <v>152803995</v>
          </cell>
          <cell r="G26">
            <v>205814317</v>
          </cell>
          <cell r="H26">
            <v>275270838</v>
          </cell>
          <cell r="I26">
            <v>490574398</v>
          </cell>
          <cell r="J26">
            <v>256678775</v>
          </cell>
          <cell r="K26">
            <v>314468255.51999998</v>
          </cell>
          <cell r="L26">
            <v>235807783.73000002</v>
          </cell>
          <cell r="M26">
            <v>331424963.35999995</v>
          </cell>
          <cell r="N26">
            <v>352028691.61999995</v>
          </cell>
          <cell r="O26">
            <v>302640590.35000002</v>
          </cell>
          <cell r="P26">
            <v>355579157.05000001</v>
          </cell>
          <cell r="Q26">
            <v>447852172.84000003</v>
          </cell>
          <cell r="R26">
            <v>224900447</v>
          </cell>
          <cell r="S26">
            <v>307272902.94000006</v>
          </cell>
          <cell r="T26">
            <v>210990727.16</v>
          </cell>
          <cell r="U26">
            <v>196606103.12</v>
          </cell>
          <cell r="V26">
            <v>264862107.15999997</v>
          </cell>
        </row>
        <row r="27">
          <cell r="B27">
            <v>743</v>
          </cell>
          <cell r="D27">
            <v>233005975</v>
          </cell>
          <cell r="E27">
            <v>217654462</v>
          </cell>
          <cell r="F27">
            <v>278913520</v>
          </cell>
          <cell r="G27">
            <v>359158278</v>
          </cell>
          <cell r="H27">
            <v>536871358</v>
          </cell>
          <cell r="I27">
            <v>658124812</v>
          </cell>
          <cell r="J27">
            <v>436852994</v>
          </cell>
          <cell r="K27">
            <v>481157399</v>
          </cell>
          <cell r="L27">
            <v>411051970.77000004</v>
          </cell>
          <cell r="M27">
            <v>631153852.68000007</v>
          </cell>
          <cell r="N27">
            <v>1384333514.2500002</v>
          </cell>
          <cell r="O27">
            <v>654065697.69000006</v>
          </cell>
          <cell r="P27">
            <v>759545163.58000004</v>
          </cell>
          <cell r="Q27">
            <v>707751377.19999993</v>
          </cell>
          <cell r="R27">
            <v>489059461.28000003</v>
          </cell>
          <cell r="S27">
            <v>622690121.22000003</v>
          </cell>
          <cell r="T27">
            <v>615254732.1400001</v>
          </cell>
          <cell r="U27">
            <v>448952154.92000008</v>
          </cell>
          <cell r="V27">
            <v>413922488.39000005</v>
          </cell>
        </row>
        <row r="28">
          <cell r="B28">
            <v>744</v>
          </cell>
          <cell r="D28">
            <v>335340002</v>
          </cell>
          <cell r="E28">
            <v>222048001</v>
          </cell>
          <cell r="F28">
            <v>311364658</v>
          </cell>
          <cell r="G28">
            <v>234705228</v>
          </cell>
          <cell r="H28">
            <v>452658760</v>
          </cell>
          <cell r="I28">
            <v>558440856</v>
          </cell>
          <cell r="J28">
            <v>261572052</v>
          </cell>
          <cell r="K28">
            <v>217934958</v>
          </cell>
          <cell r="L28">
            <v>246899116.42999998</v>
          </cell>
          <cell r="M28">
            <v>267236761.30000001</v>
          </cell>
          <cell r="N28">
            <v>269038843.33999997</v>
          </cell>
          <cell r="O28">
            <v>322344971.69</v>
          </cell>
          <cell r="P28">
            <v>303789365.29999995</v>
          </cell>
          <cell r="Q28">
            <v>217587272.02999997</v>
          </cell>
          <cell r="R28">
            <v>297733301.5</v>
          </cell>
          <cell r="S28">
            <v>255032718.56000003</v>
          </cell>
          <cell r="T28">
            <v>297943880.84000003</v>
          </cell>
          <cell r="U28">
            <v>156788228.25</v>
          </cell>
          <cell r="V28">
            <v>302400944.61000001</v>
          </cell>
        </row>
        <row r="29">
          <cell r="B29">
            <v>745</v>
          </cell>
          <cell r="D29">
            <v>101430311</v>
          </cell>
          <cell r="E29">
            <v>161170409</v>
          </cell>
          <cell r="F29">
            <v>209579856</v>
          </cell>
          <cell r="G29">
            <v>227000838</v>
          </cell>
          <cell r="H29">
            <v>227866766</v>
          </cell>
          <cell r="I29">
            <v>191107952</v>
          </cell>
          <cell r="J29">
            <v>157996668</v>
          </cell>
          <cell r="K29">
            <v>169789692</v>
          </cell>
          <cell r="L29">
            <v>180872775.81999999</v>
          </cell>
          <cell r="M29">
            <v>234752666.91999999</v>
          </cell>
          <cell r="N29">
            <v>230614705.45000002</v>
          </cell>
          <cell r="O29">
            <v>232976065.12</v>
          </cell>
          <cell r="P29">
            <v>242522463.89999998</v>
          </cell>
          <cell r="Q29">
            <v>219602026.81000003</v>
          </cell>
          <cell r="R29">
            <v>211891799.56000003</v>
          </cell>
          <cell r="S29">
            <v>221975010.35000002</v>
          </cell>
          <cell r="T29">
            <v>223260454.57000002</v>
          </cell>
          <cell r="U29">
            <v>160811301.20999998</v>
          </cell>
          <cell r="V29">
            <v>248963796.37000003</v>
          </cell>
        </row>
        <row r="30">
          <cell r="B30">
            <v>746</v>
          </cell>
          <cell r="D30">
            <v>37270310</v>
          </cell>
          <cell r="E30">
            <v>42651438</v>
          </cell>
          <cell r="F30">
            <v>38859331</v>
          </cell>
          <cell r="G30">
            <v>53781193</v>
          </cell>
          <cell r="H30">
            <v>64535539</v>
          </cell>
          <cell r="I30">
            <v>61792792</v>
          </cell>
          <cell r="J30">
            <v>59823773</v>
          </cell>
          <cell r="K30">
            <v>54251198</v>
          </cell>
          <cell r="L30">
            <v>65170014.310000002</v>
          </cell>
          <cell r="M30">
            <v>75490548.530000001</v>
          </cell>
          <cell r="N30">
            <v>77112701.420000002</v>
          </cell>
          <cell r="O30">
            <v>69604578.36999999</v>
          </cell>
          <cell r="P30">
            <v>63716832.050000012</v>
          </cell>
          <cell r="Q30">
            <v>65957471.560000002</v>
          </cell>
          <cell r="R30">
            <v>61039051.579999998</v>
          </cell>
          <cell r="S30">
            <v>49388202.639999993</v>
          </cell>
          <cell r="T30">
            <v>59849352.409999996</v>
          </cell>
          <cell r="U30">
            <v>49703462.340000004</v>
          </cell>
          <cell r="V30">
            <v>42006312.420000002</v>
          </cell>
        </row>
        <row r="31">
          <cell r="B31">
            <v>747</v>
          </cell>
          <cell r="D31">
            <v>261649696</v>
          </cell>
          <cell r="E31">
            <v>323713195</v>
          </cell>
          <cell r="F31">
            <v>332562444</v>
          </cell>
          <cell r="G31">
            <v>412379632</v>
          </cell>
          <cell r="H31">
            <v>204503947</v>
          </cell>
          <cell r="I31">
            <v>665025325</v>
          </cell>
          <cell r="J31">
            <v>438633195</v>
          </cell>
          <cell r="K31">
            <v>451386734</v>
          </cell>
          <cell r="L31">
            <v>350948614.42000002</v>
          </cell>
          <cell r="M31">
            <v>413961774.81999999</v>
          </cell>
          <cell r="N31">
            <v>699689022.08000004</v>
          </cell>
          <cell r="O31">
            <v>721175612.87</v>
          </cell>
          <cell r="P31">
            <v>926494045.48000014</v>
          </cell>
          <cell r="Q31">
            <v>940221900.72000003</v>
          </cell>
          <cell r="R31">
            <v>415251240.21000004</v>
          </cell>
          <cell r="S31">
            <v>654430303.81999993</v>
          </cell>
          <cell r="T31">
            <v>609017168.49000013</v>
          </cell>
          <cell r="U31">
            <v>845746630.64999998</v>
          </cell>
          <cell r="V31">
            <v>609051086.09000003</v>
          </cell>
        </row>
        <row r="32">
          <cell r="B32">
            <v>748</v>
          </cell>
          <cell r="D32">
            <v>74139883</v>
          </cell>
          <cell r="E32">
            <v>71025866</v>
          </cell>
          <cell r="F32">
            <v>95815142</v>
          </cell>
          <cell r="G32">
            <v>87803188</v>
          </cell>
          <cell r="H32">
            <v>120382173</v>
          </cell>
          <cell r="I32">
            <v>118730732</v>
          </cell>
          <cell r="J32">
            <v>117353558</v>
          </cell>
          <cell r="K32">
            <v>102830328</v>
          </cell>
          <cell r="L32">
            <v>109386413.39</v>
          </cell>
          <cell r="M32">
            <v>135374053.06999999</v>
          </cell>
          <cell r="N32">
            <v>185500880.81</v>
          </cell>
          <cell r="O32">
            <v>188217054.24000001</v>
          </cell>
          <cell r="P32">
            <v>138259767</v>
          </cell>
          <cell r="Q32">
            <v>129719786.19</v>
          </cell>
          <cell r="R32">
            <v>107284261.48</v>
          </cell>
          <cell r="S32">
            <v>38419398.970000014</v>
          </cell>
          <cell r="T32">
            <v>145071095.21000001</v>
          </cell>
          <cell r="U32">
            <v>114498369.54000001</v>
          </cell>
          <cell r="V32">
            <v>102866390.69</v>
          </cell>
        </row>
        <row r="33">
          <cell r="B33">
            <v>749</v>
          </cell>
          <cell r="D33">
            <v>59105793</v>
          </cell>
          <cell r="E33">
            <v>67802763</v>
          </cell>
          <cell r="F33">
            <v>90176779</v>
          </cell>
          <cell r="G33">
            <v>117870572</v>
          </cell>
          <cell r="H33">
            <v>141260240</v>
          </cell>
          <cell r="I33">
            <v>98811851</v>
          </cell>
          <cell r="J33">
            <v>80903429</v>
          </cell>
          <cell r="K33">
            <v>110285532</v>
          </cell>
          <cell r="L33">
            <v>111845977.96000001</v>
          </cell>
          <cell r="M33">
            <v>135475557.31999999</v>
          </cell>
          <cell r="N33">
            <v>137120393.89000002</v>
          </cell>
          <cell r="O33">
            <v>121718432.28</v>
          </cell>
          <cell r="P33">
            <v>133287739.83000001</v>
          </cell>
          <cell r="Q33">
            <v>128990540.89</v>
          </cell>
          <cell r="R33">
            <v>85744807.140000001</v>
          </cell>
          <cell r="S33">
            <v>110357231.36</v>
          </cell>
          <cell r="T33">
            <v>123709146.63</v>
          </cell>
          <cell r="U33">
            <v>107535860.73999999</v>
          </cell>
          <cell r="V33">
            <v>104229929.88</v>
          </cell>
        </row>
        <row r="34">
          <cell r="B34">
            <v>751</v>
          </cell>
          <cell r="D34">
            <v>38690830</v>
          </cell>
          <cell r="E34">
            <v>48629578</v>
          </cell>
          <cell r="F34">
            <v>63948717</v>
          </cell>
          <cell r="G34">
            <v>77009904</v>
          </cell>
          <cell r="H34">
            <v>186984308</v>
          </cell>
          <cell r="I34">
            <v>213942857</v>
          </cell>
          <cell r="J34">
            <v>193035515</v>
          </cell>
          <cell r="K34">
            <v>155198942</v>
          </cell>
          <cell r="L34">
            <v>229481275.56</v>
          </cell>
          <cell r="M34">
            <v>292372040.20999998</v>
          </cell>
          <cell r="N34">
            <v>290634412.32999998</v>
          </cell>
          <cell r="O34">
            <v>271732396.42000002</v>
          </cell>
          <cell r="P34">
            <v>268458744.51999998</v>
          </cell>
          <cell r="Q34">
            <v>231111087.14000002</v>
          </cell>
          <cell r="R34">
            <v>199579728.85999998</v>
          </cell>
          <cell r="S34">
            <v>199064651.03</v>
          </cell>
          <cell r="T34">
            <v>220755260.31999999</v>
          </cell>
          <cell r="U34">
            <v>194505913.41</v>
          </cell>
          <cell r="V34">
            <v>194056158.17000002</v>
          </cell>
        </row>
        <row r="35">
          <cell r="B35">
            <v>752</v>
          </cell>
          <cell r="D35">
            <v>289783755</v>
          </cell>
          <cell r="E35">
            <v>304219619</v>
          </cell>
          <cell r="F35">
            <v>359085628</v>
          </cell>
          <cell r="G35">
            <v>418499493</v>
          </cell>
          <cell r="H35">
            <v>380929091</v>
          </cell>
          <cell r="I35">
            <v>398583849</v>
          </cell>
          <cell r="J35">
            <v>353373726</v>
          </cell>
          <cell r="K35">
            <v>244705775</v>
          </cell>
          <cell r="L35">
            <v>375372602.96000004</v>
          </cell>
          <cell r="M35">
            <v>370231305.44</v>
          </cell>
          <cell r="N35">
            <v>414167493.86000001</v>
          </cell>
          <cell r="O35">
            <v>339307951.53000003</v>
          </cell>
          <cell r="P35">
            <v>495822503.23000002</v>
          </cell>
          <cell r="Q35">
            <v>291114136.71000004</v>
          </cell>
          <cell r="R35">
            <v>309319292.64000005</v>
          </cell>
          <cell r="S35">
            <v>303088139.67000002</v>
          </cell>
          <cell r="T35">
            <v>285473730.47000003</v>
          </cell>
          <cell r="U35">
            <v>386253104.49000001</v>
          </cell>
          <cell r="V35">
            <v>289389087.11000001</v>
          </cell>
        </row>
        <row r="36">
          <cell r="B36">
            <v>759</v>
          </cell>
          <cell r="D36">
            <v>99242704</v>
          </cell>
          <cell r="E36">
            <v>89183261</v>
          </cell>
          <cell r="F36">
            <v>108524538</v>
          </cell>
          <cell r="G36">
            <v>124763683</v>
          </cell>
          <cell r="H36">
            <v>57682924</v>
          </cell>
          <cell r="I36">
            <v>16246602</v>
          </cell>
          <cell r="J36">
            <v>21253489</v>
          </cell>
          <cell r="K36">
            <v>14749544</v>
          </cell>
          <cell r="L36">
            <v>18183495.490000002</v>
          </cell>
          <cell r="M36">
            <v>25549841.129999999</v>
          </cell>
          <cell r="N36">
            <v>31378655.370000005</v>
          </cell>
          <cell r="O36">
            <v>26681987.449999999</v>
          </cell>
          <cell r="P36">
            <v>26716170.040000003</v>
          </cell>
          <cell r="Q36">
            <v>31945114.109999999</v>
          </cell>
          <cell r="R36">
            <v>18482301.960000001</v>
          </cell>
          <cell r="S36">
            <v>17531512.259999998</v>
          </cell>
          <cell r="T36">
            <v>14933747.809999999</v>
          </cell>
          <cell r="U36">
            <v>27529688.98</v>
          </cell>
          <cell r="V36">
            <v>17131695.34</v>
          </cell>
        </row>
        <row r="37">
          <cell r="B37">
            <v>761</v>
          </cell>
          <cell r="D37">
            <v>60956257</v>
          </cell>
          <cell r="E37">
            <v>79224140</v>
          </cell>
          <cell r="F37">
            <v>99336668</v>
          </cell>
          <cell r="G37">
            <v>117446903</v>
          </cell>
          <cell r="H37">
            <v>161314005</v>
          </cell>
          <cell r="I37">
            <v>210664481</v>
          </cell>
          <cell r="J37">
            <v>182273187</v>
          </cell>
          <cell r="K37">
            <v>166753034</v>
          </cell>
          <cell r="L37">
            <v>228067780.20999998</v>
          </cell>
          <cell r="M37">
            <v>265001955.30000001</v>
          </cell>
          <cell r="N37">
            <v>313398455.06000006</v>
          </cell>
          <cell r="O37">
            <v>334068606.71000004</v>
          </cell>
          <cell r="P37">
            <v>364802973.49000007</v>
          </cell>
          <cell r="Q37">
            <v>317731847.62</v>
          </cell>
          <cell r="R37">
            <v>281227835.05000001</v>
          </cell>
          <cell r="S37">
            <v>300126783.53000003</v>
          </cell>
          <cell r="T37">
            <v>237913047.68000001</v>
          </cell>
          <cell r="U37">
            <v>260684953.27000001</v>
          </cell>
          <cell r="V37">
            <v>252930990.30000001</v>
          </cell>
        </row>
        <row r="38">
          <cell r="B38">
            <v>762</v>
          </cell>
          <cell r="D38">
            <v>35422842</v>
          </cell>
          <cell r="E38">
            <v>24933801</v>
          </cell>
          <cell r="F38">
            <v>41384376</v>
          </cell>
          <cell r="G38">
            <v>34482865</v>
          </cell>
          <cell r="H38">
            <v>42164838</v>
          </cell>
          <cell r="I38">
            <v>43468311</v>
          </cell>
          <cell r="J38">
            <v>4668815</v>
          </cell>
          <cell r="K38">
            <v>23062492</v>
          </cell>
          <cell r="L38">
            <v>33045409.309999999</v>
          </cell>
          <cell r="M38">
            <v>47083186.360000007</v>
          </cell>
          <cell r="N38">
            <v>52707253.700000003</v>
          </cell>
          <cell r="O38">
            <v>43221783</v>
          </cell>
          <cell r="P38">
            <v>121136869.25</v>
          </cell>
          <cell r="Q38">
            <v>32707987.370000005</v>
          </cell>
          <cell r="R38">
            <v>22725921.43</v>
          </cell>
          <cell r="S38">
            <v>25701255.27</v>
          </cell>
          <cell r="T38">
            <v>19326414.77</v>
          </cell>
          <cell r="U38">
            <v>14632945.08</v>
          </cell>
          <cell r="V38">
            <v>16230261.42</v>
          </cell>
        </row>
        <row r="39">
          <cell r="B39">
            <v>763</v>
          </cell>
          <cell r="D39">
            <v>29769530</v>
          </cell>
          <cell r="E39">
            <v>40996218</v>
          </cell>
          <cell r="F39">
            <v>58740652</v>
          </cell>
          <cell r="G39">
            <v>64828775</v>
          </cell>
          <cell r="H39">
            <v>36304429</v>
          </cell>
          <cell r="I39">
            <v>43191308</v>
          </cell>
          <cell r="J39">
            <v>36198750</v>
          </cell>
          <cell r="K39">
            <v>26822135</v>
          </cell>
          <cell r="L39">
            <v>38026534.720000006</v>
          </cell>
          <cell r="M39">
            <v>39994271.989999995</v>
          </cell>
          <cell r="N39">
            <v>41537249.960000008</v>
          </cell>
          <cell r="O39">
            <v>32535465.440000001</v>
          </cell>
          <cell r="P39">
            <v>45391579.129999995</v>
          </cell>
          <cell r="Q39">
            <v>31482466.609999999</v>
          </cell>
          <cell r="R39">
            <v>20733073.289999999</v>
          </cell>
          <cell r="S39">
            <v>12686132.500000002</v>
          </cell>
          <cell r="T39">
            <v>19001793.879999999</v>
          </cell>
          <cell r="U39">
            <v>13908291.739999998</v>
          </cell>
          <cell r="V39">
            <v>13899083.25</v>
          </cell>
        </row>
        <row r="40">
          <cell r="B40">
            <v>764</v>
          </cell>
          <cell r="D40">
            <v>355818707</v>
          </cell>
          <cell r="E40">
            <v>618179378</v>
          </cell>
          <cell r="F40">
            <v>789102463</v>
          </cell>
          <cell r="G40">
            <v>1621555717</v>
          </cell>
          <cell r="H40">
            <v>558611715</v>
          </cell>
          <cell r="I40">
            <v>846298187</v>
          </cell>
          <cell r="J40">
            <v>802720038</v>
          </cell>
          <cell r="K40">
            <v>907372367</v>
          </cell>
          <cell r="L40">
            <v>869649519.00999987</v>
          </cell>
          <cell r="M40">
            <v>1079084299.8100002</v>
          </cell>
          <cell r="N40">
            <v>864764560.93000007</v>
          </cell>
          <cell r="O40">
            <v>1098137456.0699999</v>
          </cell>
          <cell r="P40">
            <v>1578246225.3199999</v>
          </cell>
          <cell r="Q40">
            <v>849328477.35000002</v>
          </cell>
          <cell r="R40">
            <v>905512299.68000007</v>
          </cell>
          <cell r="S40">
            <v>593454373.61000001</v>
          </cell>
          <cell r="T40">
            <v>577310668.1400001</v>
          </cell>
          <cell r="U40">
            <v>349554376.99000001</v>
          </cell>
          <cell r="V40">
            <v>559642065.13</v>
          </cell>
        </row>
        <row r="41">
          <cell r="B41">
            <v>771</v>
          </cell>
          <cell r="D41">
            <v>83923919</v>
          </cell>
          <cell r="E41">
            <v>95121625</v>
          </cell>
          <cell r="F41">
            <v>120516387</v>
          </cell>
          <cell r="G41">
            <v>144419064</v>
          </cell>
          <cell r="H41">
            <v>279244272</v>
          </cell>
          <cell r="I41">
            <v>375015396</v>
          </cell>
          <cell r="J41">
            <v>220091813</v>
          </cell>
          <cell r="K41">
            <v>209449819</v>
          </cell>
          <cell r="L41">
            <v>100394599.99000001</v>
          </cell>
          <cell r="M41">
            <v>168512146.30999997</v>
          </cell>
          <cell r="N41">
            <v>188924731.60999998</v>
          </cell>
          <cell r="O41">
            <v>186501783.23000002</v>
          </cell>
          <cell r="P41">
            <v>187435502.75</v>
          </cell>
          <cell r="Q41">
            <v>146827503.21000001</v>
          </cell>
          <cell r="R41">
            <v>181388340.13999999</v>
          </cell>
          <cell r="S41">
            <v>142747997.62</v>
          </cell>
          <cell r="T41">
            <v>114349271.63999999</v>
          </cell>
          <cell r="U41">
            <v>132420432.34999999</v>
          </cell>
          <cell r="V41">
            <v>144292465</v>
          </cell>
        </row>
        <row r="42">
          <cell r="B42">
            <v>772</v>
          </cell>
          <cell r="D42">
            <v>133595760</v>
          </cell>
          <cell r="E42">
            <v>196088264</v>
          </cell>
          <cell r="F42">
            <v>203159261</v>
          </cell>
          <cell r="G42">
            <v>269985628</v>
          </cell>
          <cell r="H42">
            <v>313014166</v>
          </cell>
          <cell r="I42">
            <v>543901827</v>
          </cell>
          <cell r="J42">
            <v>290289257</v>
          </cell>
          <cell r="K42">
            <v>320684981</v>
          </cell>
          <cell r="L42">
            <v>263597475.47000003</v>
          </cell>
          <cell r="M42">
            <v>295303240.87</v>
          </cell>
          <cell r="N42">
            <v>364379864.10000002</v>
          </cell>
          <cell r="O42">
            <v>367473239.51999998</v>
          </cell>
          <cell r="P42">
            <v>469890392.96999997</v>
          </cell>
          <cell r="Q42">
            <v>361692551.25999999</v>
          </cell>
          <cell r="R42">
            <v>297910112.21999997</v>
          </cell>
          <cell r="S42">
            <v>358309838.96000004</v>
          </cell>
          <cell r="T42">
            <v>290360044.00000006</v>
          </cell>
          <cell r="U42">
            <v>300681865.22999996</v>
          </cell>
          <cell r="V42">
            <v>266937429.39999998</v>
          </cell>
        </row>
        <row r="43">
          <cell r="B43">
            <v>773</v>
          </cell>
          <cell r="D43">
            <v>90622966</v>
          </cell>
          <cell r="E43">
            <v>52611734</v>
          </cell>
          <cell r="F43">
            <v>118758862</v>
          </cell>
          <cell r="G43">
            <v>126455706</v>
          </cell>
          <cell r="H43">
            <v>186282582</v>
          </cell>
          <cell r="I43">
            <v>311952375</v>
          </cell>
          <cell r="J43">
            <v>178516355</v>
          </cell>
          <cell r="K43">
            <v>196361156</v>
          </cell>
          <cell r="L43">
            <v>167171075.77000001</v>
          </cell>
          <cell r="M43">
            <v>176407003.00999999</v>
          </cell>
          <cell r="N43">
            <v>155478435.45999998</v>
          </cell>
          <cell r="O43">
            <v>285658908.86000007</v>
          </cell>
          <cell r="P43">
            <v>262643311.19999999</v>
          </cell>
          <cell r="Q43">
            <v>216807454.72</v>
          </cell>
          <cell r="R43">
            <v>184199674.73000002</v>
          </cell>
          <cell r="S43">
            <v>203583649.62</v>
          </cell>
          <cell r="T43">
            <v>164284716.66000003</v>
          </cell>
          <cell r="U43">
            <v>228935519.58000004</v>
          </cell>
          <cell r="V43">
            <v>91659805.460000008</v>
          </cell>
        </row>
        <row r="44">
          <cell r="B44">
            <v>774</v>
          </cell>
          <cell r="D44">
            <v>21674160</v>
          </cell>
          <cell r="E44">
            <v>63378175</v>
          </cell>
          <cell r="F44">
            <v>52870588</v>
          </cell>
          <cell r="G44">
            <v>31468445</v>
          </cell>
          <cell r="H44">
            <v>113081549</v>
          </cell>
          <cell r="I44">
            <v>77418077</v>
          </cell>
          <cell r="J44">
            <v>41259317</v>
          </cell>
          <cell r="K44">
            <v>50195419</v>
          </cell>
          <cell r="L44">
            <v>20736726.34</v>
          </cell>
          <cell r="M44">
            <v>47363907.409999996</v>
          </cell>
          <cell r="N44">
            <v>70363626.530000001</v>
          </cell>
          <cell r="O44">
            <v>50597592.559999995</v>
          </cell>
          <cell r="P44">
            <v>109181843.25</v>
          </cell>
          <cell r="Q44">
            <v>43799461.399999999</v>
          </cell>
          <cell r="R44">
            <v>42177129.359999999</v>
          </cell>
          <cell r="S44">
            <v>115057296.72</v>
          </cell>
          <cell r="T44">
            <v>170729615.06</v>
          </cell>
          <cell r="U44">
            <v>117725655.7</v>
          </cell>
          <cell r="V44">
            <v>72247585.260000005</v>
          </cell>
        </row>
        <row r="45">
          <cell r="B45">
            <v>775</v>
          </cell>
          <cell r="D45">
            <v>209687360</v>
          </cell>
          <cell r="E45">
            <v>239155826</v>
          </cell>
          <cell r="F45">
            <v>274888754</v>
          </cell>
          <cell r="G45">
            <v>278655899</v>
          </cell>
          <cell r="H45">
            <v>306612923</v>
          </cell>
          <cell r="I45">
            <v>320686010</v>
          </cell>
          <cell r="J45">
            <v>260036923</v>
          </cell>
          <cell r="K45">
            <v>265476097</v>
          </cell>
          <cell r="L45">
            <v>301079456.45999998</v>
          </cell>
          <cell r="M45">
            <v>375362748.89999998</v>
          </cell>
          <cell r="N45">
            <v>405031411.58000004</v>
          </cell>
          <cell r="O45">
            <v>390713232.63000005</v>
          </cell>
          <cell r="P45">
            <v>450684939.83000004</v>
          </cell>
          <cell r="Q45">
            <v>412806468.38000005</v>
          </cell>
          <cell r="R45">
            <v>355051735.73999995</v>
          </cell>
          <cell r="S45">
            <v>385092032.28999996</v>
          </cell>
          <cell r="T45">
            <v>379285951.03000003</v>
          </cell>
          <cell r="U45">
            <v>326881981.73000002</v>
          </cell>
          <cell r="V45">
            <v>430656766.88999993</v>
          </cell>
        </row>
        <row r="46">
          <cell r="B46">
            <v>776</v>
          </cell>
          <cell r="D46">
            <v>23845214</v>
          </cell>
          <cell r="E46">
            <v>32290850</v>
          </cell>
          <cell r="F46">
            <v>26550119</v>
          </cell>
          <cell r="G46">
            <v>58516048</v>
          </cell>
          <cell r="H46">
            <v>26195041</v>
          </cell>
          <cell r="I46">
            <v>25150105</v>
          </cell>
          <cell r="J46">
            <v>12833400</v>
          </cell>
          <cell r="K46">
            <v>23886238</v>
          </cell>
          <cell r="L46">
            <v>22545027.77</v>
          </cell>
          <cell r="M46">
            <v>36395405.199999996</v>
          </cell>
          <cell r="N46">
            <v>26776923.859999999</v>
          </cell>
          <cell r="O46">
            <v>19802142.040000003</v>
          </cell>
          <cell r="P46">
            <v>38155191.640000001</v>
          </cell>
          <cell r="Q46">
            <v>21372291.210000001</v>
          </cell>
          <cell r="R46">
            <v>47657649.189999998</v>
          </cell>
          <cell r="S46">
            <v>45212772.629999995</v>
          </cell>
          <cell r="T46">
            <v>43601994</v>
          </cell>
          <cell r="U46">
            <v>28356661.27</v>
          </cell>
          <cell r="V46">
            <v>25919749.800000001</v>
          </cell>
        </row>
        <row r="47">
          <cell r="B47">
            <v>778</v>
          </cell>
          <cell r="D47">
            <v>170219690</v>
          </cell>
          <cell r="E47">
            <v>173975204</v>
          </cell>
          <cell r="F47">
            <v>196829185</v>
          </cell>
          <cell r="G47">
            <v>312620884</v>
          </cell>
          <cell r="H47">
            <v>506010913</v>
          </cell>
          <cell r="I47">
            <v>356318129</v>
          </cell>
          <cell r="J47">
            <v>248590941</v>
          </cell>
          <cell r="K47">
            <v>300298135</v>
          </cell>
          <cell r="L47">
            <v>346748006.63</v>
          </cell>
          <cell r="M47">
            <v>366981621.38999993</v>
          </cell>
          <cell r="N47">
            <v>400969247.45999998</v>
          </cell>
          <cell r="O47">
            <v>428169512.42000002</v>
          </cell>
          <cell r="P47">
            <v>560450650.46000004</v>
          </cell>
          <cell r="Q47">
            <v>431791486.08999997</v>
          </cell>
          <cell r="R47">
            <v>410236970.93000001</v>
          </cell>
          <cell r="S47">
            <v>436155534.90999997</v>
          </cell>
          <cell r="T47">
            <v>468621947.41999996</v>
          </cell>
          <cell r="U47">
            <v>369344757.67000002</v>
          </cell>
          <cell r="V47">
            <v>384206024.13999999</v>
          </cell>
        </row>
        <row r="48">
          <cell r="B48">
            <v>781</v>
          </cell>
          <cell r="D48">
            <v>1102971973</v>
          </cell>
          <cell r="E48">
            <v>1382932286</v>
          </cell>
          <cell r="F48">
            <v>1775157744</v>
          </cell>
          <cell r="G48">
            <v>1996828651</v>
          </cell>
          <cell r="H48">
            <v>2049448613</v>
          </cell>
          <cell r="I48">
            <v>2155997059</v>
          </cell>
          <cell r="J48">
            <v>1119730179</v>
          </cell>
          <cell r="K48">
            <v>1471030503</v>
          </cell>
          <cell r="L48">
            <v>1629883180.1900001</v>
          </cell>
          <cell r="M48">
            <v>2516843937.5299997</v>
          </cell>
          <cell r="N48">
            <v>3195223547.48</v>
          </cell>
          <cell r="O48">
            <v>3274445530.9200001</v>
          </cell>
          <cell r="P48">
            <v>3466296097.9899998</v>
          </cell>
          <cell r="Q48">
            <v>2787375495.6399994</v>
          </cell>
          <cell r="R48">
            <v>2639579881.6900001</v>
          </cell>
          <cell r="S48">
            <v>2173047027.1700001</v>
          </cell>
          <cell r="T48">
            <v>2579357719.3099999</v>
          </cell>
          <cell r="U48">
            <v>1894338466.9199998</v>
          </cell>
          <cell r="V48">
            <v>1380599407.99</v>
          </cell>
        </row>
        <row r="49">
          <cell r="B49">
            <v>782</v>
          </cell>
          <cell r="D49">
            <v>319564055</v>
          </cell>
          <cell r="E49">
            <v>485491996</v>
          </cell>
          <cell r="F49">
            <v>651172300</v>
          </cell>
          <cell r="G49">
            <v>893731897</v>
          </cell>
          <cell r="H49">
            <v>1125533846</v>
          </cell>
          <cell r="I49">
            <v>1184269918</v>
          </cell>
          <cell r="J49">
            <v>773914176</v>
          </cell>
          <cell r="K49">
            <v>904511024</v>
          </cell>
          <cell r="L49">
            <v>906500587.00999987</v>
          </cell>
          <cell r="M49">
            <v>1182489369.6900001</v>
          </cell>
          <cell r="N49">
            <v>1503798884.7299998</v>
          </cell>
          <cell r="O49">
            <v>1749810783.8499999</v>
          </cell>
          <cell r="P49">
            <v>1695948664.0600002</v>
          </cell>
          <cell r="Q49">
            <v>1221299027.7500002</v>
          </cell>
          <cell r="R49">
            <v>947722705.03999996</v>
          </cell>
          <cell r="S49">
            <v>835044862.39999998</v>
          </cell>
          <cell r="T49">
            <v>905050255.86000001</v>
          </cell>
          <cell r="U49">
            <v>600428589.93000007</v>
          </cell>
          <cell r="V49">
            <v>633888112.03999996</v>
          </cell>
        </row>
        <row r="50">
          <cell r="B50">
            <v>783</v>
          </cell>
          <cell r="D50">
            <v>31733353</v>
          </cell>
          <cell r="E50">
            <v>38215919</v>
          </cell>
          <cell r="F50">
            <v>91414360</v>
          </cell>
          <cell r="G50">
            <v>69218279</v>
          </cell>
          <cell r="H50">
            <v>129224289</v>
          </cell>
          <cell r="I50">
            <v>89938786</v>
          </cell>
          <cell r="J50">
            <v>81524600</v>
          </cell>
          <cell r="K50">
            <v>111633921</v>
          </cell>
          <cell r="L50">
            <v>31883983.409999996</v>
          </cell>
          <cell r="M50">
            <v>63420910.829999998</v>
          </cell>
          <cell r="N50">
            <v>113570809.82999998</v>
          </cell>
          <cell r="O50">
            <v>138166363.65000001</v>
          </cell>
          <cell r="P50">
            <v>131312515.04000001</v>
          </cell>
          <cell r="Q50">
            <v>135673416.88</v>
          </cell>
          <cell r="R50">
            <v>129267803.84</v>
          </cell>
          <cell r="S50">
            <v>87735352.150000006</v>
          </cell>
          <cell r="T50">
            <v>69278091.670000002</v>
          </cell>
          <cell r="U50">
            <v>84977008.080000013</v>
          </cell>
          <cell r="V50">
            <v>24021904.380000003</v>
          </cell>
        </row>
        <row r="51">
          <cell r="B51">
            <v>784</v>
          </cell>
          <cell r="D51">
            <v>168772111</v>
          </cell>
          <cell r="E51">
            <v>161435313</v>
          </cell>
          <cell r="F51">
            <v>194396457</v>
          </cell>
          <cell r="G51">
            <v>233416827</v>
          </cell>
          <cell r="H51">
            <v>256033675</v>
          </cell>
          <cell r="I51">
            <v>301949513</v>
          </cell>
          <cell r="J51">
            <v>251812557</v>
          </cell>
          <cell r="K51">
            <v>238432645</v>
          </cell>
          <cell r="L51">
            <v>275970319.38</v>
          </cell>
          <cell r="M51">
            <v>335820998.86000001</v>
          </cell>
          <cell r="N51">
            <v>333191917.40999997</v>
          </cell>
          <cell r="O51">
            <v>327168720.97000003</v>
          </cell>
          <cell r="P51">
            <v>382820746.52000004</v>
          </cell>
          <cell r="Q51">
            <v>336564335.86999995</v>
          </cell>
          <cell r="R51">
            <v>297766495.25999999</v>
          </cell>
          <cell r="S51">
            <v>317413437.89000005</v>
          </cell>
          <cell r="T51">
            <v>324030904.21000004</v>
          </cell>
          <cell r="U51">
            <v>255888156.28000003</v>
          </cell>
          <cell r="V51">
            <v>242266167.16999999</v>
          </cell>
        </row>
        <row r="52">
          <cell r="B52">
            <v>785</v>
          </cell>
          <cell r="D52">
            <v>13922883</v>
          </cell>
          <cell r="E52">
            <v>14098538</v>
          </cell>
          <cell r="F52">
            <v>17879621</v>
          </cell>
          <cell r="G52">
            <v>15609848</v>
          </cell>
          <cell r="H52">
            <v>17894918</v>
          </cell>
          <cell r="I52">
            <v>22006097</v>
          </cell>
          <cell r="J52">
            <v>19798549</v>
          </cell>
          <cell r="K52">
            <v>17157811</v>
          </cell>
          <cell r="L52">
            <v>22715637.609999999</v>
          </cell>
          <cell r="M52">
            <v>22058686.240000002</v>
          </cell>
          <cell r="N52">
            <v>29680725.089999996</v>
          </cell>
          <cell r="O52">
            <v>28489060.940000001</v>
          </cell>
          <cell r="P52">
            <v>25499844.740000002</v>
          </cell>
          <cell r="Q52">
            <v>28849881.590000004</v>
          </cell>
          <cell r="R52">
            <v>21803879.759999998</v>
          </cell>
          <cell r="S52">
            <v>22778997.719999999</v>
          </cell>
          <cell r="T52">
            <v>71932871.679999992</v>
          </cell>
          <cell r="U52">
            <v>19256378.460000001</v>
          </cell>
          <cell r="V52">
            <v>30903866.82</v>
          </cell>
        </row>
        <row r="53">
          <cell r="B53">
            <v>786</v>
          </cell>
          <cell r="D53">
            <v>20189369</v>
          </cell>
          <cell r="E53">
            <v>20253932</v>
          </cell>
          <cell r="F53">
            <v>41586140</v>
          </cell>
          <cell r="G53">
            <v>51944244</v>
          </cell>
          <cell r="H53">
            <v>54620518</v>
          </cell>
          <cell r="I53">
            <v>101193842</v>
          </cell>
          <cell r="J53">
            <v>56229911</v>
          </cell>
          <cell r="K53">
            <v>27642813</v>
          </cell>
          <cell r="L53">
            <v>47501369.229999997</v>
          </cell>
          <cell r="M53">
            <v>90356139.400000006</v>
          </cell>
          <cell r="N53">
            <v>66453457.189999998</v>
          </cell>
          <cell r="O53">
            <v>123042159.98</v>
          </cell>
          <cell r="P53">
            <v>127158577.89</v>
          </cell>
          <cell r="Q53">
            <v>181131897.93000001</v>
          </cell>
          <cell r="R53">
            <v>-4737571.9099999964</v>
          </cell>
          <cell r="S53">
            <v>61018366.700000003</v>
          </cell>
          <cell r="T53">
            <v>67478694.25</v>
          </cell>
          <cell r="U53">
            <v>65182295.160000011</v>
          </cell>
          <cell r="V53">
            <v>92333445.959999993</v>
          </cell>
        </row>
        <row r="54">
          <cell r="B54">
            <v>791</v>
          </cell>
          <cell r="D54">
            <v>835693</v>
          </cell>
          <cell r="E54">
            <v>-19423</v>
          </cell>
          <cell r="F54">
            <v>292897</v>
          </cell>
          <cell r="G54">
            <v>277547</v>
          </cell>
          <cell r="H54">
            <v>-38627</v>
          </cell>
          <cell r="I54">
            <v>131616</v>
          </cell>
          <cell r="J54">
            <v>552182</v>
          </cell>
          <cell r="K54">
            <v>122483</v>
          </cell>
          <cell r="L54">
            <v>194597.34</v>
          </cell>
          <cell r="M54">
            <v>215246.84999999998</v>
          </cell>
          <cell r="N54">
            <v>-110894.59999999998</v>
          </cell>
          <cell r="O54">
            <v>1106233.46</v>
          </cell>
          <cell r="P54">
            <v>1170426.9099999999</v>
          </cell>
          <cell r="Q54">
            <v>356153.11</v>
          </cell>
          <cell r="R54">
            <v>138027.59</v>
          </cell>
          <cell r="S54">
            <v>437977.92000000004</v>
          </cell>
          <cell r="T54">
            <v>2092769.8699999999</v>
          </cell>
          <cell r="U54">
            <v>514548.22000000003</v>
          </cell>
          <cell r="V54">
            <v>94312.49</v>
          </cell>
        </row>
        <row r="55">
          <cell r="B55">
            <v>792</v>
          </cell>
          <cell r="D55">
            <v>73163794</v>
          </cell>
          <cell r="E55">
            <v>573287539</v>
          </cell>
          <cell r="F55">
            <v>142408510</v>
          </cell>
          <cell r="G55">
            <v>107991823</v>
          </cell>
          <cell r="H55">
            <v>-60256768</v>
          </cell>
          <cell r="I55">
            <v>-34617053</v>
          </cell>
          <cell r="J55">
            <v>372040670</v>
          </cell>
          <cell r="K55">
            <v>736974593</v>
          </cell>
          <cell r="L55">
            <v>3199324690.5599999</v>
          </cell>
          <cell r="M55">
            <v>608419976.79000008</v>
          </cell>
          <cell r="N55">
            <v>-142592034.66999996</v>
          </cell>
          <cell r="O55">
            <v>500229575.64999986</v>
          </cell>
          <cell r="P55">
            <v>-193347369.65999997</v>
          </cell>
          <cell r="Q55">
            <v>73345277.209999979</v>
          </cell>
          <cell r="R55">
            <v>254026046.0399999</v>
          </cell>
          <cell r="S55">
            <v>74472064.449999988</v>
          </cell>
          <cell r="T55">
            <v>131712620.32000002</v>
          </cell>
          <cell r="U55">
            <v>-55915063.810000002</v>
          </cell>
          <cell r="V55">
            <v>660706781.53999996</v>
          </cell>
        </row>
        <row r="56">
          <cell r="B56">
            <v>793</v>
          </cell>
          <cell r="D56">
            <v>686184397</v>
          </cell>
          <cell r="E56">
            <v>1226377129</v>
          </cell>
          <cell r="F56">
            <v>46343252</v>
          </cell>
          <cell r="G56">
            <v>427787108</v>
          </cell>
          <cell r="H56">
            <v>823381779</v>
          </cell>
          <cell r="I56">
            <v>406238588</v>
          </cell>
          <cell r="J56">
            <v>346798583</v>
          </cell>
          <cell r="K56">
            <v>967643266</v>
          </cell>
          <cell r="L56">
            <v>4472738584.1199999</v>
          </cell>
          <cell r="M56">
            <v>7390836900.9200001</v>
          </cell>
          <cell r="N56">
            <v>1986089705.47</v>
          </cell>
          <cell r="O56">
            <v>2347047360.1500001</v>
          </cell>
          <cell r="P56">
            <v>2148010785.25</v>
          </cell>
          <cell r="Q56">
            <v>4668902468.999999</v>
          </cell>
          <cell r="R56">
            <v>1546435696.1200001</v>
          </cell>
          <cell r="S56">
            <v>552983925.00000012</v>
          </cell>
          <cell r="T56">
            <v>710736911.88000011</v>
          </cell>
          <cell r="U56">
            <v>1216612522.27</v>
          </cell>
          <cell r="V56">
            <v>1951804678.25</v>
          </cell>
        </row>
        <row r="57">
          <cell r="B57">
            <v>821</v>
          </cell>
          <cell r="D57">
            <v>173156267</v>
          </cell>
          <cell r="E57">
            <v>200786075</v>
          </cell>
          <cell r="F57">
            <v>241541776</v>
          </cell>
          <cell r="G57">
            <v>264756142</v>
          </cell>
          <cell r="H57">
            <v>374522650</v>
          </cell>
          <cell r="I57">
            <v>480102866</v>
          </cell>
          <cell r="J57">
            <v>335510525</v>
          </cell>
          <cell r="K57">
            <v>334523729</v>
          </cell>
          <cell r="L57">
            <v>363159231.36999995</v>
          </cell>
          <cell r="M57">
            <v>466153539.12</v>
          </cell>
          <cell r="N57">
            <v>536505620.80000001</v>
          </cell>
          <cell r="O57">
            <v>531733693.35000002</v>
          </cell>
          <cell r="P57">
            <v>579050551.34000003</v>
          </cell>
          <cell r="Q57">
            <v>542612565.50999999</v>
          </cell>
          <cell r="R57">
            <v>463827857.51999998</v>
          </cell>
          <cell r="S57">
            <v>432752246.53000003</v>
          </cell>
          <cell r="T57">
            <v>411620940.06999999</v>
          </cell>
          <cell r="U57">
            <v>305449939.42999995</v>
          </cell>
          <cell r="V57">
            <v>323821364.50999999</v>
          </cell>
        </row>
        <row r="58">
          <cell r="B58">
            <v>891</v>
          </cell>
          <cell r="D58">
            <v>7028979</v>
          </cell>
          <cell r="E58">
            <v>8658327</v>
          </cell>
          <cell r="F58">
            <v>21140694</v>
          </cell>
          <cell r="G58">
            <v>21473982</v>
          </cell>
          <cell r="H58">
            <v>11574053</v>
          </cell>
          <cell r="I58">
            <v>13688505</v>
          </cell>
          <cell r="J58">
            <v>13365837</v>
          </cell>
          <cell r="K58">
            <v>12475936</v>
          </cell>
          <cell r="L58">
            <v>14371285.149999999</v>
          </cell>
          <cell r="M58">
            <v>14203422.84</v>
          </cell>
          <cell r="N58">
            <v>13349455.559999999</v>
          </cell>
          <cell r="O58">
            <v>15395528.650000002</v>
          </cell>
          <cell r="P58">
            <v>12393754.950000001</v>
          </cell>
          <cell r="Q58">
            <v>15674421.199999999</v>
          </cell>
          <cell r="R58">
            <v>13470450.969999999</v>
          </cell>
          <cell r="S58">
            <v>11922874.859999999</v>
          </cell>
          <cell r="T58">
            <v>12666821.629999999</v>
          </cell>
          <cell r="U58">
            <v>8671901.5999999996</v>
          </cell>
          <cell r="V58">
            <v>12166845.110000001</v>
          </cell>
        </row>
        <row r="59">
          <cell r="B59">
            <v>896</v>
          </cell>
          <cell r="D59">
            <v>-2313096</v>
          </cell>
          <cell r="E59">
            <v>-848972</v>
          </cell>
          <cell r="F59">
            <v>-809414</v>
          </cell>
          <cell r="G59">
            <v>1569843</v>
          </cell>
          <cell r="H59">
            <v>38811239</v>
          </cell>
          <cell r="I59">
            <v>40214978</v>
          </cell>
          <cell r="J59">
            <v>35092146</v>
          </cell>
          <cell r="K59">
            <v>32992732</v>
          </cell>
          <cell r="L59">
            <v>35162904.839999996</v>
          </cell>
          <cell r="M59">
            <v>50945090.460000001</v>
          </cell>
          <cell r="N59">
            <v>49954765.390000001</v>
          </cell>
          <cell r="O59">
            <v>50778571.339999996</v>
          </cell>
          <cell r="P59">
            <v>45990672.530000001</v>
          </cell>
          <cell r="Q59">
            <v>42848531.940000005</v>
          </cell>
          <cell r="R59">
            <v>41558319.700000003</v>
          </cell>
          <cell r="S59">
            <v>37843336.170000002</v>
          </cell>
          <cell r="T59">
            <v>34121282.060000002</v>
          </cell>
          <cell r="U59">
            <v>28757902.16</v>
          </cell>
          <cell r="V59">
            <v>23346506.119999997</v>
          </cell>
        </row>
        <row r="60">
          <cell r="B60">
            <v>897</v>
          </cell>
          <cell r="D60">
            <v>7449491</v>
          </cell>
          <cell r="E60">
            <v>6444134</v>
          </cell>
          <cell r="F60">
            <v>9525905</v>
          </cell>
          <cell r="G60">
            <v>11767342</v>
          </cell>
          <cell r="H60">
            <v>-4246695</v>
          </cell>
          <cell r="I60">
            <v>4642155</v>
          </cell>
          <cell r="J60">
            <v>-19743459</v>
          </cell>
          <cell r="K60">
            <v>102300</v>
          </cell>
          <cell r="L60">
            <v>-3700316.59</v>
          </cell>
          <cell r="M60">
            <v>-7145497.3299999991</v>
          </cell>
          <cell r="N60">
            <v>575721.35000000009</v>
          </cell>
          <cell r="O60">
            <v>1632036.08</v>
          </cell>
          <cell r="P60">
            <v>-4333426.7300000004</v>
          </cell>
          <cell r="Q60">
            <v>3606907.6900000004</v>
          </cell>
          <cell r="R60">
            <v>1728116.75</v>
          </cell>
          <cell r="S60">
            <v>2176940.6</v>
          </cell>
          <cell r="T60">
            <v>1246490.73</v>
          </cell>
          <cell r="U60">
            <v>1008812.0399999999</v>
          </cell>
          <cell r="V60">
            <v>1335057.71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Z39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4" sqref="A4"/>
      <selection pane="bottomRight" activeCell="C3" sqref="C3"/>
    </sheetView>
  </sheetViews>
  <sheetFormatPr defaultRowHeight="15" x14ac:dyDescent="0.25"/>
  <cols>
    <col min="1" max="1" width="45.28515625" bestFit="1" customWidth="1"/>
    <col min="2" max="23" width="9.7109375" customWidth="1"/>
    <col min="24" max="25" width="9.85546875" bestFit="1" customWidth="1"/>
  </cols>
  <sheetData>
    <row r="1" spans="1:26" x14ac:dyDescent="0.25">
      <c r="A1" t="s">
        <v>113</v>
      </c>
    </row>
    <row r="2" spans="1:26" x14ac:dyDescent="0.25">
      <c r="A2" s="15" t="s">
        <v>116</v>
      </c>
      <c r="B2" s="2"/>
      <c r="C2" s="2"/>
      <c r="D2" s="2"/>
      <c r="E2" s="2"/>
      <c r="F2" s="2"/>
      <c r="G2" s="2"/>
      <c r="H2" s="2"/>
      <c r="I2" s="2"/>
      <c r="J2" s="1"/>
      <c r="K2" s="1"/>
      <c r="L2" s="1"/>
      <c r="M2" s="1"/>
      <c r="N2" s="1"/>
      <c r="O2" s="1"/>
      <c r="P2" s="1"/>
      <c r="Q2" s="1"/>
      <c r="R2" s="1"/>
    </row>
    <row r="3" spans="1:26" x14ac:dyDescent="0.25">
      <c r="A3" s="15"/>
      <c r="B3" s="2"/>
      <c r="C3" s="2"/>
      <c r="D3" s="2"/>
      <c r="E3" s="2"/>
      <c r="F3" s="2"/>
      <c r="G3" s="2"/>
      <c r="H3" s="2"/>
      <c r="I3" s="2"/>
      <c r="J3" s="1"/>
      <c r="K3" s="1"/>
      <c r="L3" s="1"/>
      <c r="M3" s="1"/>
      <c r="N3" s="1"/>
      <c r="O3" s="1"/>
      <c r="P3" s="1"/>
      <c r="Q3" s="1"/>
      <c r="R3" s="1"/>
    </row>
    <row r="4" spans="1:26" ht="15.6" customHeight="1" x14ac:dyDescent="0.25">
      <c r="A4" s="15" t="s">
        <v>69</v>
      </c>
      <c r="B4" s="2"/>
      <c r="C4" s="2"/>
      <c r="D4" s="2"/>
      <c r="E4" s="2"/>
      <c r="F4" s="2"/>
      <c r="G4" s="2"/>
      <c r="H4" s="2"/>
      <c r="I4" s="2"/>
      <c r="J4" s="1"/>
      <c r="K4" s="1"/>
      <c r="L4" s="1"/>
      <c r="M4" s="1"/>
      <c r="N4" s="1"/>
      <c r="O4" s="1"/>
      <c r="P4" s="1"/>
      <c r="Q4" s="1"/>
      <c r="R4" s="1"/>
    </row>
    <row r="5" spans="1:26" ht="9.9499999999999993" customHeight="1" x14ac:dyDescent="0.25">
      <c r="A5" s="3"/>
      <c r="B5" s="2"/>
      <c r="C5" s="2"/>
      <c r="D5" s="2"/>
      <c r="E5" s="2"/>
      <c r="F5" s="2"/>
      <c r="G5" s="2"/>
      <c r="H5" s="2"/>
      <c r="I5" s="2"/>
      <c r="J5" s="1"/>
      <c r="K5" s="1"/>
      <c r="L5" s="1"/>
      <c r="M5" s="1"/>
      <c r="N5" s="1"/>
      <c r="O5" s="1"/>
      <c r="P5" s="1"/>
      <c r="Q5" s="1"/>
      <c r="R5" s="1"/>
    </row>
    <row r="6" spans="1:26" s="52" customFormat="1" ht="28.5" customHeight="1" thickBot="1" x14ac:dyDescent="0.3">
      <c r="A6" s="51" t="s">
        <v>89</v>
      </c>
      <c r="B6" s="51">
        <v>2000</v>
      </c>
      <c r="C6" s="51">
        <v>2001</v>
      </c>
      <c r="D6" s="51">
        <v>2002</v>
      </c>
      <c r="E6" s="51">
        <v>2003</v>
      </c>
      <c r="F6" s="51">
        <v>2004</v>
      </c>
      <c r="G6" s="51">
        <v>2005</v>
      </c>
      <c r="H6" s="51">
        <v>2006</v>
      </c>
      <c r="I6" s="51">
        <f t="shared" ref="I6:W6" si="0">H6+1</f>
        <v>2007</v>
      </c>
      <c r="J6" s="51">
        <f t="shared" si="0"/>
        <v>2008</v>
      </c>
      <c r="K6" s="51">
        <f t="shared" si="0"/>
        <v>2009</v>
      </c>
      <c r="L6" s="51">
        <f t="shared" si="0"/>
        <v>2010</v>
      </c>
      <c r="M6" s="51">
        <f t="shared" si="0"/>
        <v>2011</v>
      </c>
      <c r="N6" s="51">
        <f t="shared" si="0"/>
        <v>2012</v>
      </c>
      <c r="O6" s="51">
        <f t="shared" si="0"/>
        <v>2013</v>
      </c>
      <c r="P6" s="51">
        <f t="shared" si="0"/>
        <v>2014</v>
      </c>
      <c r="Q6" s="51">
        <f t="shared" si="0"/>
        <v>2015</v>
      </c>
      <c r="R6" s="51">
        <f t="shared" si="0"/>
        <v>2016</v>
      </c>
      <c r="S6" s="51">
        <f t="shared" si="0"/>
        <v>2017</v>
      </c>
      <c r="T6" s="51">
        <f t="shared" si="0"/>
        <v>2018</v>
      </c>
      <c r="U6" s="51">
        <f t="shared" si="0"/>
        <v>2019</v>
      </c>
      <c r="V6" s="51">
        <f t="shared" si="0"/>
        <v>2020</v>
      </c>
      <c r="W6" s="51">
        <f t="shared" si="0"/>
        <v>2021</v>
      </c>
      <c r="X6" s="51">
        <f t="shared" ref="X6" si="1">W6+1</f>
        <v>2022</v>
      </c>
      <c r="Y6" s="51">
        <f t="shared" ref="Y6" si="2">X6+1</f>
        <v>2023</v>
      </c>
    </row>
    <row r="7" spans="1:26" ht="15.75" thickTop="1" x14ac:dyDescent="0.25">
      <c r="A7" s="1"/>
      <c r="B7" s="4"/>
      <c r="C7" s="4"/>
      <c r="D7" s="4"/>
      <c r="E7" s="4"/>
      <c r="F7" s="4"/>
      <c r="G7" s="4"/>
      <c r="H7" s="4"/>
      <c r="I7" s="4"/>
      <c r="J7" s="1"/>
      <c r="K7" s="1"/>
      <c r="L7" s="1"/>
      <c r="M7" s="1"/>
      <c r="N7" s="1"/>
      <c r="O7" s="1"/>
      <c r="P7" s="1"/>
      <c r="Q7" s="1"/>
      <c r="R7" s="1"/>
    </row>
    <row r="8" spans="1:26" ht="16.5" customHeight="1" x14ac:dyDescent="0.25">
      <c r="A8" s="16" t="s">
        <v>59</v>
      </c>
      <c r="B8" s="4"/>
      <c r="C8" s="4"/>
      <c r="D8" s="4"/>
      <c r="E8" s="4"/>
      <c r="F8" s="4"/>
      <c r="G8" s="4"/>
      <c r="H8" s="4"/>
      <c r="I8" s="4"/>
      <c r="J8" s="1"/>
      <c r="K8" s="1"/>
      <c r="L8" s="1"/>
      <c r="M8" s="1"/>
      <c r="N8" s="1"/>
      <c r="O8" s="1"/>
      <c r="P8" s="1"/>
      <c r="Q8" s="1"/>
      <c r="R8" s="1"/>
    </row>
    <row r="9" spans="1:26" ht="16.5" customHeight="1" x14ac:dyDescent="0.25">
      <c r="A9" s="18" t="s">
        <v>61</v>
      </c>
      <c r="B9" s="19">
        <v>1616.1</v>
      </c>
      <c r="C9" s="19">
        <v>3869.7</v>
      </c>
      <c r="D9" s="19">
        <v>4445.1000000000004</v>
      </c>
      <c r="E9" s="19">
        <v>6404.7999999999993</v>
      </c>
      <c r="F9" s="19">
        <v>4968.6000000000004</v>
      </c>
      <c r="G9" s="56">
        <v>4087.8</v>
      </c>
      <c r="H9" s="62">
        <v>16390.46978990093</v>
      </c>
      <c r="I9" s="56">
        <f>Construction!I11</f>
        <v>21612.912953726845</v>
      </c>
      <c r="J9" s="56">
        <f>Construction!J11</f>
        <v>27664.528580770362</v>
      </c>
      <c r="K9" s="56">
        <f>Construction!K11</f>
        <v>26231.196117693216</v>
      </c>
      <c r="L9" s="56">
        <f>Construction!L11</f>
        <v>17983.373832571182</v>
      </c>
      <c r="M9" s="56">
        <f>Construction!M11</f>
        <v>16763.743007171281</v>
      </c>
      <c r="N9" s="56">
        <f>Construction!N11</f>
        <v>16775.725668362968</v>
      </c>
      <c r="O9" s="56">
        <f>Construction!O11</f>
        <v>18749.286754945086</v>
      </c>
      <c r="P9" s="56">
        <f>Construction!P11</f>
        <v>20014.525698846406</v>
      </c>
      <c r="Q9" s="56">
        <f>Construction!Q11</f>
        <v>19622.969198438004</v>
      </c>
      <c r="R9" s="56">
        <f>Construction!R11</f>
        <v>17724.905300540158</v>
      </c>
      <c r="S9" s="56">
        <f>Construction!S11</f>
        <v>17585.70142753144</v>
      </c>
      <c r="T9" s="56">
        <f>Construction!T11</f>
        <v>18056.72009187541</v>
      </c>
      <c r="U9" s="56">
        <f>Construction!U11</f>
        <v>17387.790658381185</v>
      </c>
      <c r="V9" s="56">
        <f>Construction!V11</f>
        <v>15784.722146495602</v>
      </c>
      <c r="W9" s="56">
        <f>Construction!W11</f>
        <v>19240.480298134193</v>
      </c>
      <c r="X9" s="56">
        <f>Construction!X11</f>
        <v>19910.832557891881</v>
      </c>
      <c r="Y9" s="56">
        <f>Construction!Y11</f>
        <v>17821.218428997803</v>
      </c>
    </row>
    <row r="10" spans="1:26" ht="16.5" customHeight="1" x14ac:dyDescent="0.25">
      <c r="A10" s="2" t="s">
        <v>62</v>
      </c>
      <c r="B10" s="4"/>
      <c r="C10" s="4"/>
      <c r="D10" s="4"/>
      <c r="E10" s="4"/>
      <c r="F10" s="4"/>
      <c r="G10" s="63"/>
      <c r="H10" s="62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57"/>
      <c r="T10" s="57"/>
      <c r="U10" s="57"/>
      <c r="V10" s="57"/>
      <c r="W10" s="57"/>
      <c r="X10" s="57"/>
      <c r="Y10" s="57"/>
    </row>
    <row r="11" spans="1:26" ht="16.5" customHeight="1" x14ac:dyDescent="0.25">
      <c r="A11" s="2" t="s">
        <v>63</v>
      </c>
      <c r="G11" s="57"/>
      <c r="H11" s="64"/>
      <c r="I11" s="65"/>
      <c r="J11" s="63"/>
      <c r="K11" s="63"/>
      <c r="L11" s="63"/>
      <c r="M11" s="63"/>
      <c r="N11" s="63"/>
      <c r="O11" s="63"/>
      <c r="P11" s="63"/>
      <c r="Q11" s="63"/>
      <c r="R11" s="63"/>
      <c r="S11" s="57"/>
      <c r="T11" s="57"/>
      <c r="U11" s="57"/>
      <c r="V11" s="57"/>
      <c r="W11" s="57"/>
      <c r="X11" s="57"/>
      <c r="Y11" s="57"/>
    </row>
    <row r="12" spans="1:26" ht="16.5" customHeight="1" x14ac:dyDescent="0.25">
      <c r="A12" s="18" t="s">
        <v>64</v>
      </c>
      <c r="B12" s="19">
        <v>3341.3000000000006</v>
      </c>
      <c r="C12" s="19">
        <v>4351.8999999999996</v>
      </c>
      <c r="D12" s="19">
        <v>3031.6</v>
      </c>
      <c r="E12" s="19">
        <v>8240.4</v>
      </c>
      <c r="F12" s="19">
        <v>6392.5</v>
      </c>
      <c r="G12" s="56">
        <v>5259.4</v>
      </c>
      <c r="H12" s="62">
        <v>1752.26819692555</v>
      </c>
      <c r="I12" s="56">
        <f t="shared" ref="I12" si="3">SUM(I13:I15)</f>
        <v>9189.7816508999713</v>
      </c>
      <c r="J12" s="56">
        <f t="shared" ref="J12" si="4">SUM(J13:J15)</f>
        <v>10099.781678643765</v>
      </c>
      <c r="K12" s="56">
        <f t="shared" ref="K12" si="5">SUM(K13:K15)</f>
        <v>9191.3910352446565</v>
      </c>
      <c r="L12" s="56">
        <f t="shared" ref="L12" si="6">SUM(L13:L15)</f>
        <v>8405.7967986672138</v>
      </c>
      <c r="M12" s="56">
        <f t="shared" ref="M12" si="7">SUM(M13:M15)</f>
        <v>12370.547174547686</v>
      </c>
      <c r="N12" s="56">
        <f t="shared" ref="N12:O12" si="8">SUM(N13:N15)</f>
        <v>13017.567254315116</v>
      </c>
      <c r="O12" s="56">
        <f t="shared" si="8"/>
        <v>11450.76537103519</v>
      </c>
      <c r="P12" s="56">
        <f t="shared" ref="P12" si="9">SUM(P13:P15)</f>
        <v>12383.28824341872</v>
      </c>
      <c r="Q12" s="56">
        <f t="shared" ref="Q12" si="10">SUM(Q13:Q15)</f>
        <v>13440.77174746904</v>
      </c>
      <c r="R12" s="56">
        <f t="shared" ref="R12" si="11">SUM(R13:R15)</f>
        <v>12496.572588186291</v>
      </c>
      <c r="S12" s="56">
        <f>SUM(S13:S15)</f>
        <v>8674.1049708567552</v>
      </c>
      <c r="T12" s="56">
        <f t="shared" ref="T12" si="12">SUM(T13:T15)</f>
        <v>9396.9118227506442</v>
      </c>
      <c r="U12" s="56">
        <f t="shared" ref="U12:V12" si="13">SUM(U13:U15)</f>
        <v>8004.7827722714428</v>
      </c>
      <c r="V12" s="56">
        <f t="shared" si="13"/>
        <v>5564.8963392363739</v>
      </c>
      <c r="W12" s="56">
        <f t="shared" ref="W12:Y12" si="14">SUM(W13:W15)</f>
        <v>7614.6766869457624</v>
      </c>
      <c r="X12" s="56">
        <f t="shared" si="14"/>
        <v>6942.1094455279981</v>
      </c>
      <c r="Y12" s="56">
        <f t="shared" si="14"/>
        <v>8607.2358628924376</v>
      </c>
    </row>
    <row r="13" spans="1:26" ht="16.5" customHeight="1" x14ac:dyDescent="0.25">
      <c r="A13" s="2" t="s">
        <v>65</v>
      </c>
      <c r="B13" s="19">
        <v>250.9</v>
      </c>
      <c r="C13" s="19">
        <v>448.1</v>
      </c>
      <c r="D13" s="19">
        <v>264.7</v>
      </c>
      <c r="E13" s="19">
        <v>397.3</v>
      </c>
      <c r="F13" s="19">
        <v>308.2</v>
      </c>
      <c r="G13" s="56">
        <v>253.6</v>
      </c>
      <c r="H13" s="62">
        <v>778.18087039999989</v>
      </c>
      <c r="I13" s="56">
        <f>'M&amp;E+Weapon'!G8</f>
        <v>2721.4491871507316</v>
      </c>
      <c r="J13" s="56">
        <f>'M&amp;E+Weapon'!H8</f>
        <v>2615.5389026887278</v>
      </c>
      <c r="K13" s="56">
        <f>'M&amp;E+Weapon'!I8</f>
        <v>1922.6075026315759</v>
      </c>
      <c r="L13" s="56">
        <f>'M&amp;E+Weapon'!J8</f>
        <v>2809.8808909954637</v>
      </c>
      <c r="M13" s="56">
        <f>'M&amp;E+Weapon'!K8</f>
        <v>6634.1258137634386</v>
      </c>
      <c r="N13" s="56">
        <f>'M&amp;E+Weapon'!L8</f>
        <v>7550.2068461792151</v>
      </c>
      <c r="O13" s="56">
        <f>'M&amp;E+Weapon'!M8</f>
        <v>4259.713212946207</v>
      </c>
      <c r="P13" s="56">
        <f>'M&amp;E+Weapon'!N8</f>
        <v>5325.7283024909393</v>
      </c>
      <c r="Q13" s="56">
        <f>'M&amp;E+Weapon'!O8</f>
        <v>4751.2620417193612</v>
      </c>
      <c r="R13" s="56">
        <f>'M&amp;E+Weapon'!P8</f>
        <v>5775.2709540666883</v>
      </c>
      <c r="S13" s="56">
        <f>'M&amp;E+Weapon'!Q8</f>
        <v>3267.6516397969835</v>
      </c>
      <c r="T13" s="56">
        <f>'M&amp;E+Weapon'!R8</f>
        <v>2287.2489666479341</v>
      </c>
      <c r="U13" s="56">
        <f>'M&amp;E+Weapon'!S8</f>
        <v>2641.5587551804128</v>
      </c>
      <c r="V13" s="56">
        <f>'M&amp;E+Weapon'!T8</f>
        <v>1930.348806625816</v>
      </c>
      <c r="W13" s="56">
        <f>'M&amp;E+Weapon'!U8</f>
        <v>2735.0772539693398</v>
      </c>
      <c r="X13" s="56">
        <f>'M&amp;E+Weapon'!V8</f>
        <v>2680.0719378405997</v>
      </c>
      <c r="Y13" s="56">
        <f>'M&amp;E+Weapon'!W8</f>
        <v>2941.5444359998914</v>
      </c>
      <c r="Z13" s="19"/>
    </row>
    <row r="14" spans="1:26" ht="16.5" customHeight="1" x14ac:dyDescent="0.25">
      <c r="A14" s="2" t="s">
        <v>67</v>
      </c>
      <c r="B14" s="19"/>
      <c r="C14" s="19"/>
      <c r="D14" s="19"/>
      <c r="E14" s="19"/>
      <c r="F14" s="19"/>
      <c r="G14" s="56"/>
      <c r="H14" s="62">
        <v>385.57270497554998</v>
      </c>
      <c r="I14" s="56">
        <f>'M&amp;E+Weapon'!G9</f>
        <v>881.17887771144797</v>
      </c>
      <c r="J14" s="56">
        <f>'M&amp;E+Weapon'!H9</f>
        <v>1125.889175049608</v>
      </c>
      <c r="K14" s="56">
        <f>'M&amp;E+Weapon'!I9</f>
        <v>986.57551940644191</v>
      </c>
      <c r="L14" s="56">
        <f>'M&amp;E+Weapon'!J9</f>
        <v>967.8307278525989</v>
      </c>
      <c r="M14" s="56">
        <f>'M&amp;E+Weapon'!K9</f>
        <v>1130.3131256339871</v>
      </c>
      <c r="N14" s="56">
        <f>'M&amp;E+Weapon'!L9</f>
        <v>1339.3737165226596</v>
      </c>
      <c r="O14" s="56">
        <f>'M&amp;E+Weapon'!M9</f>
        <v>1269.9706824705715</v>
      </c>
      <c r="P14" s="56">
        <f>'M&amp;E+Weapon'!N9</f>
        <v>1352.7466167084904</v>
      </c>
      <c r="Q14" s="56">
        <f>'M&amp;E+Weapon'!O9</f>
        <v>1873.750214962897</v>
      </c>
      <c r="R14" s="56">
        <f>'M&amp;E+Weapon'!P9</f>
        <v>1117.4849312180866</v>
      </c>
      <c r="S14" s="56">
        <f>'M&amp;E+Weapon'!Q9</f>
        <v>1102.2447089308823</v>
      </c>
      <c r="T14" s="56">
        <f>'M&amp;E+Weapon'!R9</f>
        <v>913.30442806448161</v>
      </c>
      <c r="U14" s="56">
        <f>'M&amp;E+Weapon'!S9</f>
        <v>862.80678156467866</v>
      </c>
      <c r="V14" s="56">
        <f>'M&amp;E+Weapon'!T9</f>
        <v>654.79038989181993</v>
      </c>
      <c r="W14" s="56">
        <f>'M&amp;E+Weapon'!U9</f>
        <v>757.60904731990684</v>
      </c>
      <c r="X14" s="56">
        <f>'M&amp;E+Weapon'!V9</f>
        <v>754.35700376442196</v>
      </c>
      <c r="Y14" s="56">
        <f>'M&amp;E+Weapon'!W9</f>
        <v>846.99005448248295</v>
      </c>
      <c r="Z14" s="19"/>
    </row>
    <row r="15" spans="1:26" ht="16.5" customHeight="1" x14ac:dyDescent="0.25">
      <c r="A15" s="1" t="s">
        <v>66</v>
      </c>
      <c r="B15" s="19">
        <v>3090.4000000000005</v>
      </c>
      <c r="C15" s="19">
        <v>3903.7999999999997</v>
      </c>
      <c r="D15" s="19">
        <v>2766.9</v>
      </c>
      <c r="E15" s="19">
        <v>7843.1</v>
      </c>
      <c r="F15" s="19">
        <v>6084.3</v>
      </c>
      <c r="G15" s="56">
        <f>4103+279.3+757.8</f>
        <v>5140.1000000000004</v>
      </c>
      <c r="H15" s="62">
        <v>588.51462155000002</v>
      </c>
      <c r="I15" s="56">
        <f>'M&amp;E+Weapon'!G10</f>
        <v>5587.1535860377908</v>
      </c>
      <c r="J15" s="56">
        <f>'M&amp;E+Weapon'!H10</f>
        <v>6358.3536009054296</v>
      </c>
      <c r="K15" s="56">
        <f>'M&amp;E+Weapon'!I10</f>
        <v>6282.2080132066385</v>
      </c>
      <c r="L15" s="56">
        <f>'M&amp;E+Weapon'!J10</f>
        <v>4628.0851798191507</v>
      </c>
      <c r="M15" s="56">
        <f>'M&amp;E+Weapon'!K10</f>
        <v>4606.1082351502619</v>
      </c>
      <c r="N15" s="56">
        <f>'M&amp;E+Weapon'!L10</f>
        <v>4127.9866916132414</v>
      </c>
      <c r="O15" s="56">
        <f>'M&amp;E+Weapon'!M10</f>
        <v>5921.0814756184109</v>
      </c>
      <c r="P15" s="56">
        <f>'M&amp;E+Weapon'!N10</f>
        <v>5704.8133242192907</v>
      </c>
      <c r="Q15" s="56">
        <f>'M&amp;E+Weapon'!O10</f>
        <v>6815.7594907867815</v>
      </c>
      <c r="R15" s="56">
        <f>'M&amp;E+Weapon'!P10</f>
        <v>5603.8167029015158</v>
      </c>
      <c r="S15" s="56">
        <f>'M&amp;E+Weapon'!Q10</f>
        <v>4304.2086221288901</v>
      </c>
      <c r="T15" s="56">
        <f>'M&amp;E+Weapon'!R10</f>
        <v>6196.3584280382283</v>
      </c>
      <c r="U15" s="56">
        <f>'M&amp;E+Weapon'!S10</f>
        <v>4500.4172355263518</v>
      </c>
      <c r="V15" s="56">
        <f>'M&amp;E+Weapon'!T10</f>
        <v>2979.7571427187381</v>
      </c>
      <c r="W15" s="56">
        <f>'M&amp;E+Weapon'!U10</f>
        <v>4121.9903856565161</v>
      </c>
      <c r="X15" s="56">
        <f>'M&amp;E+Weapon'!V10</f>
        <v>3507.6805039229762</v>
      </c>
      <c r="Y15" s="56">
        <f>'M&amp;E+Weapon'!W10</f>
        <v>4818.7013724100643</v>
      </c>
      <c r="Z15" s="19"/>
    </row>
    <row r="16" spans="1:26" ht="16.5" customHeight="1" x14ac:dyDescent="0.25">
      <c r="A16" s="18" t="s">
        <v>70</v>
      </c>
      <c r="B16" s="19"/>
      <c r="C16" s="19"/>
      <c r="D16" s="19"/>
      <c r="E16" s="19"/>
      <c r="F16" s="19"/>
      <c r="G16" s="56"/>
      <c r="H16" s="62">
        <v>3.2609925000000004</v>
      </c>
      <c r="I16" s="56">
        <f>'M&amp;E+Weapon'!G11</f>
        <v>13.409611000402501</v>
      </c>
      <c r="J16" s="56">
        <f>'M&amp;E+Weapon'!H11</f>
        <v>15.859399229212501</v>
      </c>
      <c r="K16" s="56">
        <f>'M&amp;E+Weapon'!I11</f>
        <v>15.485558504422501</v>
      </c>
      <c r="L16" s="56">
        <f>'M&amp;E+Weapon'!J11</f>
        <v>14.454525880080002</v>
      </c>
      <c r="M16" s="56">
        <f>'M&amp;E+Weapon'!K11</f>
        <v>16.650463190151374</v>
      </c>
      <c r="N16" s="56">
        <f>'M&amp;E+Weapon'!L11</f>
        <v>16.455979176752699</v>
      </c>
      <c r="O16" s="56">
        <f>'M&amp;E+Weapon'!M11</f>
        <v>15.4665790908993</v>
      </c>
      <c r="P16" s="56">
        <f>'M&amp;E+Weapon'!N11</f>
        <v>17.837144027425129</v>
      </c>
      <c r="Q16" s="56">
        <f>'M&amp;E+Weapon'!O11</f>
        <v>14.359311531907879</v>
      </c>
      <c r="R16" s="56">
        <f>'M&amp;E+Weapon'!P11</f>
        <v>18.160266844161001</v>
      </c>
      <c r="S16" s="56">
        <f>'M&amp;E+Weapon'!Q11</f>
        <v>15.606763465459725</v>
      </c>
      <c r="T16" s="56">
        <f>'M&amp;E+Weapon'!R11</f>
        <v>13.813753391234549</v>
      </c>
      <c r="U16" s="56">
        <f>'M&amp;E+Weapon'!S11</f>
        <v>14.675684539355775</v>
      </c>
      <c r="V16" s="56">
        <f>'M&amp;E+Weapon'!T11</f>
        <v>27.659466880987502</v>
      </c>
      <c r="W16" s="56">
        <f>'M&amp;E+Weapon'!U11</f>
        <v>57.378754816987509</v>
      </c>
      <c r="X16" s="56">
        <f>'M&amp;E+Weapon'!V11</f>
        <v>11.494539857970002</v>
      </c>
      <c r="Y16" s="56">
        <f>'M&amp;E+Weapon'!W11</f>
        <v>3.8482441340850007</v>
      </c>
    </row>
    <row r="17" spans="1:25" ht="16.5" customHeight="1" x14ac:dyDescent="0.25">
      <c r="A17" s="18" t="s">
        <v>68</v>
      </c>
      <c r="B17" s="19"/>
      <c r="C17" s="19"/>
      <c r="D17" s="19"/>
      <c r="E17" s="19"/>
      <c r="F17" s="19"/>
      <c r="G17" s="56"/>
      <c r="H17" s="62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7"/>
      <c r="Y17" s="57"/>
    </row>
    <row r="18" spans="1:25" ht="16.5" customHeight="1" x14ac:dyDescent="0.25">
      <c r="A18" s="18" t="s">
        <v>110</v>
      </c>
      <c r="B18" s="19"/>
      <c r="C18" s="19"/>
      <c r="D18" s="19"/>
      <c r="E18" s="19"/>
      <c r="F18" s="19"/>
      <c r="G18" s="56"/>
      <c r="H18" s="62"/>
      <c r="I18" s="56"/>
      <c r="J18" s="56">
        <v>350.45153499999998</v>
      </c>
      <c r="K18" s="56">
        <v>190.131416</v>
      </c>
      <c r="L18" s="56">
        <v>171.557489</v>
      </c>
      <c r="M18" s="56">
        <v>184.71094500000001</v>
      </c>
      <c r="N18" s="56">
        <v>214.21307300000001</v>
      </c>
      <c r="O18" s="56">
        <v>245.73154400000001</v>
      </c>
      <c r="P18" s="56">
        <v>285.02885300000003</v>
      </c>
      <c r="Q18" s="56">
        <v>402.64879000000002</v>
      </c>
      <c r="R18" s="56">
        <v>328.62406099999998</v>
      </c>
      <c r="S18" s="56">
        <v>318.88319200000001</v>
      </c>
      <c r="T18" s="56">
        <v>358.577629</v>
      </c>
      <c r="U18" s="56">
        <v>355.59614699999997</v>
      </c>
      <c r="V18" s="56">
        <v>257.85969599999999</v>
      </c>
      <c r="W18" s="56">
        <v>287.17089099999998</v>
      </c>
      <c r="X18" s="57">
        <v>342.351563</v>
      </c>
      <c r="Y18" s="57">
        <v>289.56791800000002</v>
      </c>
    </row>
    <row r="19" spans="1:25" ht="16.5" customHeight="1" x14ac:dyDescent="0.25">
      <c r="A19" s="18" t="s">
        <v>71</v>
      </c>
      <c r="B19" s="19">
        <v>3036.4</v>
      </c>
      <c r="C19" s="19">
        <v>6295.6</v>
      </c>
      <c r="D19" s="19">
        <f>D20+D21+D22+D23+D24</f>
        <v>4838.37</v>
      </c>
      <c r="E19" s="19">
        <f t="shared" ref="E19:Y19" si="15">E20+E21+E22+E23+E24</f>
        <v>7460.8554000000004</v>
      </c>
      <c r="F19" s="19">
        <f t="shared" si="15"/>
        <v>3110.729859</v>
      </c>
      <c r="G19" s="56">
        <f t="shared" si="15"/>
        <v>6380.0172000000002</v>
      </c>
      <c r="H19" s="56">
        <f t="shared" si="15"/>
        <v>2634.0355</v>
      </c>
      <c r="I19" s="56">
        <f t="shared" si="15"/>
        <v>5486.2324760000001</v>
      </c>
      <c r="J19" s="56">
        <f t="shared" si="15"/>
        <v>2263.4838930000001</v>
      </c>
      <c r="K19" s="56">
        <f t="shared" si="15"/>
        <v>2484.9008650000001</v>
      </c>
      <c r="L19" s="56">
        <f t="shared" si="15"/>
        <v>6117.2214720000002</v>
      </c>
      <c r="M19" s="56">
        <f t="shared" si="15"/>
        <v>8004.3925452772728</v>
      </c>
      <c r="N19" s="56">
        <f t="shared" si="15"/>
        <v>6300.4922203839888</v>
      </c>
      <c r="O19" s="56">
        <f t="shared" si="15"/>
        <v>7752.9764247863113</v>
      </c>
      <c r="P19" s="56">
        <f t="shared" si="15"/>
        <v>4507.5634859494903</v>
      </c>
      <c r="Q19" s="56">
        <f t="shared" si="15"/>
        <v>10188.27032196356</v>
      </c>
      <c r="R19" s="56">
        <f t="shared" si="15"/>
        <v>239.86993228934085</v>
      </c>
      <c r="S19" s="56">
        <f t="shared" si="15"/>
        <v>7186.7068957662259</v>
      </c>
      <c r="T19" s="56">
        <f t="shared" si="15"/>
        <v>9235.5636704579319</v>
      </c>
      <c r="U19" s="56">
        <f t="shared" si="15"/>
        <v>7496.1860850060766</v>
      </c>
      <c r="V19" s="56">
        <f t="shared" si="15"/>
        <v>7295.0601661654873</v>
      </c>
      <c r="W19" s="56">
        <f t="shared" si="15"/>
        <v>5994.6814455726053</v>
      </c>
      <c r="X19" s="56">
        <f t="shared" si="15"/>
        <v>5677.7263904957781</v>
      </c>
      <c r="Y19" s="56">
        <f t="shared" si="15"/>
        <v>5365.1808843565468</v>
      </c>
    </row>
    <row r="20" spans="1:25" ht="16.5" customHeight="1" x14ac:dyDescent="0.25">
      <c r="A20" s="1" t="s">
        <v>72</v>
      </c>
      <c r="B20" s="19"/>
      <c r="C20" s="19"/>
      <c r="D20" s="19"/>
      <c r="E20" s="19"/>
      <c r="F20" s="19"/>
      <c r="G20" s="56"/>
      <c r="H20" s="62"/>
      <c r="I20" s="56"/>
      <c r="J20" s="56"/>
      <c r="K20" s="56"/>
      <c r="L20" s="56"/>
      <c r="M20" s="56">
        <v>328.62632268242481</v>
      </c>
      <c r="N20" s="56">
        <v>541.09123370999123</v>
      </c>
      <c r="O20" s="56">
        <v>160.30144254152751</v>
      </c>
      <c r="P20" s="56">
        <v>24.853119275688876</v>
      </c>
      <c r="Q20" s="56">
        <v>16.234378122997892</v>
      </c>
      <c r="R20" s="56">
        <v>19.39243202504402</v>
      </c>
      <c r="S20" s="56">
        <v>18.209958569846812</v>
      </c>
      <c r="T20" s="56">
        <v>26.885450063787221</v>
      </c>
      <c r="U20" s="56">
        <v>26.444316826580419</v>
      </c>
      <c r="V20" s="56">
        <v>15.088739618626793</v>
      </c>
      <c r="W20" s="56">
        <v>29.191230295541672</v>
      </c>
      <c r="X20" s="57">
        <v>15.221021386181221</v>
      </c>
      <c r="Y20" s="57">
        <v>12.770111093113503</v>
      </c>
    </row>
    <row r="21" spans="1:25" ht="16.5" customHeight="1" x14ac:dyDescent="0.25">
      <c r="A21" s="1" t="s">
        <v>73</v>
      </c>
      <c r="B21" s="19">
        <v>3036.4112</v>
      </c>
      <c r="C21" s="19">
        <v>6295.2331000000004</v>
      </c>
      <c r="D21" s="19">
        <v>4838.37</v>
      </c>
      <c r="E21" s="19">
        <v>7460.8554000000004</v>
      </c>
      <c r="F21" s="19">
        <v>3110.729859</v>
      </c>
      <c r="G21" s="56">
        <v>6380.0172000000002</v>
      </c>
      <c r="H21" s="62">
        <v>2634.0355</v>
      </c>
      <c r="I21" s="56">
        <v>5486.2324760000001</v>
      </c>
      <c r="J21" s="56">
        <v>2263.4838930000001</v>
      </c>
      <c r="K21" s="56">
        <v>2484.9008650000001</v>
      </c>
      <c r="L21" s="56">
        <v>6117.2214720000002</v>
      </c>
      <c r="M21" s="56">
        <v>6351.3712100000002</v>
      </c>
      <c r="N21" s="56">
        <v>4141.4140479999996</v>
      </c>
      <c r="O21" s="56">
        <v>7023.1661020000001</v>
      </c>
      <c r="P21" s="56">
        <v>4234.8282559614636</v>
      </c>
      <c r="Q21" s="56">
        <v>9842.948163395773</v>
      </c>
      <c r="R21" s="68">
        <v>0</v>
      </c>
      <c r="S21" s="56">
        <v>6941.2825295105158</v>
      </c>
      <c r="T21" s="56">
        <v>8960.866250545907</v>
      </c>
      <c r="U21" s="56">
        <v>7249.2363801629681</v>
      </c>
      <c r="V21" s="56">
        <v>6900.9229030823881</v>
      </c>
      <c r="W21" s="56">
        <v>5854.4772584005241</v>
      </c>
      <c r="X21" s="69">
        <v>5561.7140330938</v>
      </c>
      <c r="Y21" s="69">
        <v>5315.2926114095308</v>
      </c>
    </row>
    <row r="22" spans="1:25" ht="16.5" customHeight="1" x14ac:dyDescent="0.25">
      <c r="A22" s="1" t="s">
        <v>74</v>
      </c>
      <c r="B22" s="19"/>
      <c r="C22" s="19"/>
      <c r="D22" s="19"/>
      <c r="E22" s="19"/>
      <c r="F22" s="19"/>
      <c r="G22" s="56"/>
      <c r="H22" s="62"/>
      <c r="I22" s="56"/>
      <c r="J22" s="56"/>
      <c r="K22" s="56"/>
      <c r="L22" s="56"/>
      <c r="M22" s="56">
        <v>929.33203069132992</v>
      </c>
      <c r="N22" s="56">
        <v>897.08583455858172</v>
      </c>
      <c r="O22" s="56">
        <v>317.97416496750782</v>
      </c>
      <c r="P22" s="56">
        <v>244.84117852763347</v>
      </c>
      <c r="Q22" s="56">
        <v>326.90200415661701</v>
      </c>
      <c r="R22" s="56">
        <v>218.66729485914232</v>
      </c>
      <c r="S22" s="56">
        <v>224.44650680616559</v>
      </c>
      <c r="T22" s="56">
        <v>242.99768070225215</v>
      </c>
      <c r="U22" s="56">
        <v>215.43206119407597</v>
      </c>
      <c r="V22" s="56">
        <v>319.56456690013431</v>
      </c>
      <c r="W22" s="56">
        <v>29.358641377031123</v>
      </c>
      <c r="X22" s="57">
        <v>90.472776132973664</v>
      </c>
      <c r="Y22" s="57">
        <v>29.505765191945187</v>
      </c>
    </row>
    <row r="23" spans="1:25" ht="16.5" customHeight="1" x14ac:dyDescent="0.25">
      <c r="A23" s="1" t="s">
        <v>75</v>
      </c>
      <c r="B23" s="19"/>
      <c r="C23" s="19"/>
      <c r="D23" s="19"/>
      <c r="E23" s="19"/>
      <c r="F23" s="19"/>
      <c r="G23" s="56"/>
      <c r="H23" s="62"/>
      <c r="I23" s="56"/>
      <c r="J23" s="56"/>
      <c r="K23" s="56"/>
      <c r="L23" s="56"/>
      <c r="M23" s="56">
        <v>395.0629819035176</v>
      </c>
      <c r="N23" s="56">
        <v>720.90110411541491</v>
      </c>
      <c r="O23" s="56">
        <v>251.53471527727527</v>
      </c>
      <c r="P23" s="56">
        <v>3.0409321847049968</v>
      </c>
      <c r="Q23" s="56">
        <v>2.185776288174528</v>
      </c>
      <c r="R23" s="56">
        <v>1.8102054051545107</v>
      </c>
      <c r="S23" s="56">
        <v>2.7679008796981091</v>
      </c>
      <c r="T23" s="56">
        <v>4.8142891459852839</v>
      </c>
      <c r="U23" s="56">
        <v>5.0733268224524872</v>
      </c>
      <c r="V23" s="56">
        <v>59.48395656433744</v>
      </c>
      <c r="W23" s="56">
        <v>81.654315499509181</v>
      </c>
      <c r="X23" s="57">
        <v>10.318559882822704</v>
      </c>
      <c r="Y23" s="57">
        <v>7.6123966619568808</v>
      </c>
    </row>
    <row r="24" spans="1:25" ht="16.5" customHeight="1" x14ac:dyDescent="0.25">
      <c r="A24" s="49" t="s">
        <v>76</v>
      </c>
      <c r="B24" s="50"/>
      <c r="C24" s="50"/>
      <c r="D24" s="50"/>
      <c r="E24" s="50"/>
      <c r="F24" s="50"/>
      <c r="G24" s="70"/>
      <c r="H24" s="71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57"/>
      <c r="Y24" s="57"/>
    </row>
    <row r="25" spans="1:25" s="11" customFormat="1" ht="29.25" customHeight="1" x14ac:dyDescent="0.25">
      <c r="A25" s="10" t="s">
        <v>59</v>
      </c>
      <c r="B25" s="47">
        <f t="shared" ref="B25:G25" si="16">B9+B12+B16+B17+B18+B19</f>
        <v>7993.8000000000011</v>
      </c>
      <c r="C25" s="47">
        <f t="shared" si="16"/>
        <v>14517.199999999999</v>
      </c>
      <c r="D25" s="47">
        <f t="shared" si="16"/>
        <v>12315.07</v>
      </c>
      <c r="E25" s="47">
        <f t="shared" si="16"/>
        <v>22106.055399999997</v>
      </c>
      <c r="F25" s="47">
        <f t="shared" si="16"/>
        <v>14471.829859000001</v>
      </c>
      <c r="G25" s="72">
        <f t="shared" si="16"/>
        <v>15727.217200000001</v>
      </c>
      <c r="H25" s="72">
        <v>18145.998979326501</v>
      </c>
      <c r="I25" s="72">
        <f t="shared" ref="I25:Y25" si="17">I9+I12+I16+I17+I18+I19</f>
        <v>36302.336691627221</v>
      </c>
      <c r="J25" s="72">
        <f t="shared" si="17"/>
        <v>40394.105086643336</v>
      </c>
      <c r="K25" s="72">
        <f t="shared" si="17"/>
        <v>38113.104992442291</v>
      </c>
      <c r="L25" s="72">
        <f t="shared" si="17"/>
        <v>32692.404118118477</v>
      </c>
      <c r="M25" s="72">
        <f t="shared" si="17"/>
        <v>37340.044135186392</v>
      </c>
      <c r="N25" s="72">
        <f t="shared" si="17"/>
        <v>36324.454195238824</v>
      </c>
      <c r="O25" s="72">
        <f t="shared" si="17"/>
        <v>38214.226673857484</v>
      </c>
      <c r="P25" s="72">
        <f t="shared" si="17"/>
        <v>37208.243425242043</v>
      </c>
      <c r="Q25" s="72">
        <f t="shared" si="17"/>
        <v>43669.019369402515</v>
      </c>
      <c r="R25" s="72">
        <f t="shared" si="17"/>
        <v>30808.132148859946</v>
      </c>
      <c r="S25" s="72">
        <f t="shared" si="17"/>
        <v>33781.003249619884</v>
      </c>
      <c r="T25" s="72">
        <f t="shared" si="17"/>
        <v>37061.586967475218</v>
      </c>
      <c r="U25" s="72">
        <f t="shared" si="17"/>
        <v>33259.031347198063</v>
      </c>
      <c r="V25" s="72">
        <f t="shared" si="17"/>
        <v>28930.19781477845</v>
      </c>
      <c r="W25" s="72">
        <f t="shared" si="17"/>
        <v>33194.38807646955</v>
      </c>
      <c r="X25" s="72">
        <f t="shared" si="17"/>
        <v>32884.514496773627</v>
      </c>
      <c r="Y25" s="72">
        <f t="shared" si="17"/>
        <v>32087.051338380872</v>
      </c>
    </row>
    <row r="26" spans="1:25" ht="24" customHeight="1" x14ac:dyDescent="0.25">
      <c r="A26" s="16" t="s">
        <v>77</v>
      </c>
      <c r="B26" s="19">
        <v>628.9</v>
      </c>
      <c r="C26" s="19">
        <v>177</v>
      </c>
      <c r="D26" s="19">
        <v>420.6</v>
      </c>
      <c r="E26" s="19">
        <v>672.9</v>
      </c>
      <c r="F26" s="19">
        <v>522</v>
      </c>
      <c r="G26" s="56">
        <v>429.5</v>
      </c>
      <c r="H26" s="66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74"/>
      <c r="Y26" s="74"/>
    </row>
    <row r="27" spans="1:25" ht="18.75" customHeight="1" x14ac:dyDescent="0.25">
      <c r="A27" s="16" t="s">
        <v>78</v>
      </c>
      <c r="B27" s="19"/>
      <c r="C27" s="19"/>
      <c r="D27" s="19"/>
      <c r="E27" s="19"/>
      <c r="F27" s="19"/>
      <c r="G27" s="56"/>
      <c r="H27" s="62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7"/>
      <c r="Y27" s="57"/>
    </row>
    <row r="28" spans="1:25" x14ac:dyDescent="0.25">
      <c r="A28" s="6"/>
      <c r="B28" s="19"/>
      <c r="C28" s="19"/>
      <c r="D28" s="19"/>
      <c r="E28" s="19"/>
      <c r="F28" s="19"/>
      <c r="G28" s="56"/>
      <c r="H28" s="65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7"/>
      <c r="Y28" s="57"/>
    </row>
    <row r="29" spans="1:25" s="11" customFormat="1" x14ac:dyDescent="0.25">
      <c r="A29" s="10" t="s">
        <v>60</v>
      </c>
      <c r="B29" s="47">
        <f t="shared" ref="B29:I29" si="18">SUM(B9,B12,B16,B17,B18,B19,B26,B27)</f>
        <v>8622.7000000000007</v>
      </c>
      <c r="C29" s="47">
        <f t="shared" si="18"/>
        <v>14694.199999999999</v>
      </c>
      <c r="D29" s="47">
        <f t="shared" si="18"/>
        <v>12735.67</v>
      </c>
      <c r="E29" s="47">
        <f t="shared" si="18"/>
        <v>22778.955399999999</v>
      </c>
      <c r="F29" s="47">
        <f t="shared" si="18"/>
        <v>14993.829859000001</v>
      </c>
      <c r="G29" s="72">
        <f t="shared" si="18"/>
        <v>16156.717200000001</v>
      </c>
      <c r="H29" s="72">
        <f t="shared" si="18"/>
        <v>20780.034479326481</v>
      </c>
      <c r="I29" s="72">
        <f t="shared" si="18"/>
        <v>36302.336691627221</v>
      </c>
      <c r="J29" s="72">
        <f t="shared" ref="J29:Y29" si="19">SUM(J9,J12,J16,J17,J18,J19,J26,J27)</f>
        <v>40394.105086643336</v>
      </c>
      <c r="K29" s="72">
        <f t="shared" si="19"/>
        <v>38113.104992442291</v>
      </c>
      <c r="L29" s="72">
        <f t="shared" si="19"/>
        <v>32692.404118118477</v>
      </c>
      <c r="M29" s="72">
        <f t="shared" si="19"/>
        <v>37340.044135186392</v>
      </c>
      <c r="N29" s="72">
        <f t="shared" si="19"/>
        <v>36324.454195238824</v>
      </c>
      <c r="O29" s="72">
        <f t="shared" si="19"/>
        <v>38214.226673857484</v>
      </c>
      <c r="P29" s="72">
        <f t="shared" si="19"/>
        <v>37208.243425242043</v>
      </c>
      <c r="Q29" s="72">
        <f t="shared" si="19"/>
        <v>43669.019369402515</v>
      </c>
      <c r="R29" s="72">
        <f t="shared" si="19"/>
        <v>30808.132148859946</v>
      </c>
      <c r="S29" s="72">
        <f>SUM(S9,S12,S16,S17,S18,S19,S26,S27)</f>
        <v>33781.003249619884</v>
      </c>
      <c r="T29" s="72">
        <f t="shared" si="19"/>
        <v>37061.586967475218</v>
      </c>
      <c r="U29" s="72">
        <f t="shared" si="19"/>
        <v>33259.031347198063</v>
      </c>
      <c r="V29" s="72">
        <f t="shared" si="19"/>
        <v>28930.19781477845</v>
      </c>
      <c r="W29" s="72">
        <f t="shared" si="19"/>
        <v>33194.38807646955</v>
      </c>
      <c r="X29" s="72">
        <f t="shared" si="19"/>
        <v>32884.514496773627</v>
      </c>
      <c r="Y29" s="72">
        <f t="shared" si="19"/>
        <v>32087.051338380872</v>
      </c>
    </row>
    <row r="30" spans="1:25" ht="4.5" customHeight="1" thickBot="1" x14ac:dyDescent="0.3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  <row r="31" spans="1:25" ht="15.75" thickTop="1" x14ac:dyDescent="0.25">
      <c r="A31" s="1"/>
      <c r="B31" s="5"/>
      <c r="C31" s="5"/>
      <c r="D31" s="5"/>
      <c r="E31" s="5"/>
      <c r="F31" s="5"/>
      <c r="G31" s="5"/>
      <c r="H31" s="5"/>
      <c r="I31" s="5"/>
      <c r="J31" s="1"/>
      <c r="K31" s="1"/>
      <c r="L31" s="1"/>
      <c r="M31" s="1"/>
      <c r="N31" s="1"/>
      <c r="O31" s="1"/>
      <c r="P31" s="1"/>
      <c r="Q31" s="1"/>
      <c r="R31" s="1"/>
      <c r="X31" s="73"/>
      <c r="Y31" s="73"/>
    </row>
    <row r="32" spans="1:25" x14ac:dyDescent="0.25">
      <c r="O32" s="48"/>
    </row>
    <row r="34" spans="8:25" x14ac:dyDescent="0.25">
      <c r="H34" s="48"/>
      <c r="I34" s="48"/>
      <c r="J34" s="48"/>
      <c r="K34" s="48"/>
      <c r="L34" s="4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</row>
    <row r="35" spans="8:25" x14ac:dyDescent="0.25"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</row>
    <row r="36" spans="8:25" x14ac:dyDescent="0.25"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</row>
    <row r="37" spans="8:25" x14ac:dyDescent="0.25"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</row>
    <row r="38" spans="8:25" x14ac:dyDescent="0.25"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</row>
    <row r="39" spans="8:25" x14ac:dyDescent="0.25"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</row>
  </sheetData>
  <pageMargins left="0.7" right="0.7" top="0.75" bottom="0.75" header="0.3" footer="0.3"/>
  <pageSetup scale="43" orientation="landscape" horizontalDpi="90" verticalDpi="9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Y14"/>
  <sheetViews>
    <sheetView workbookViewId="0">
      <pane xSplit="1" ySplit="5" topLeftCell="D6" activePane="bottomRight" state="frozen"/>
      <selection pane="topRight" activeCell="B1" sqref="B1"/>
      <selection pane="bottomLeft" activeCell="A6" sqref="A6"/>
      <selection pane="bottomRight" activeCell="Y21" sqref="Y21"/>
    </sheetView>
  </sheetViews>
  <sheetFormatPr defaultRowHeight="15" x14ac:dyDescent="0.25"/>
  <cols>
    <col min="1" max="1" width="38.140625" customWidth="1"/>
    <col min="2" max="19" width="9.7109375" customWidth="1"/>
  </cols>
  <sheetData>
    <row r="1" spans="1:25" x14ac:dyDescent="0.25">
      <c r="A1" s="15" t="s">
        <v>82</v>
      </c>
      <c r="B1" s="15"/>
      <c r="C1" s="15"/>
      <c r="D1" s="15"/>
      <c r="E1" s="15"/>
      <c r="F1" s="15"/>
      <c r="G1" s="15"/>
    </row>
    <row r="2" spans="1:25" x14ac:dyDescent="0.25">
      <c r="A2" s="15"/>
      <c r="B2" s="15"/>
      <c r="C2" s="15"/>
      <c r="D2" s="15"/>
      <c r="E2" s="15"/>
      <c r="F2" s="15"/>
      <c r="G2" s="15"/>
    </row>
    <row r="3" spans="1:25" x14ac:dyDescent="0.25">
      <c r="A3" s="15" t="s">
        <v>83</v>
      </c>
      <c r="B3" s="15"/>
      <c r="C3" s="15"/>
      <c r="D3" s="15"/>
      <c r="E3" s="15"/>
      <c r="F3" s="15"/>
      <c r="G3" s="15"/>
    </row>
    <row r="4" spans="1:25" x14ac:dyDescent="0.25">
      <c r="A4" s="3"/>
      <c r="B4" s="3"/>
      <c r="C4" s="3"/>
      <c r="D4" s="3"/>
      <c r="E4" s="3"/>
      <c r="F4" s="3"/>
      <c r="G4" s="3"/>
      <c r="R4" s="59" t="s">
        <v>112</v>
      </c>
      <c r="S4" s="60"/>
      <c r="T4" s="60"/>
      <c r="U4" s="60"/>
      <c r="V4" s="60"/>
      <c r="W4" s="61"/>
    </row>
    <row r="5" spans="1:25" ht="15.6" customHeight="1" thickBot="1" x14ac:dyDescent="0.3">
      <c r="A5" s="8" t="s">
        <v>89</v>
      </c>
      <c r="B5" s="9">
        <v>2000</v>
      </c>
      <c r="C5" s="9">
        <v>2001</v>
      </c>
      <c r="D5" s="9">
        <v>2002</v>
      </c>
      <c r="E5" s="9">
        <v>2003</v>
      </c>
      <c r="F5" s="9">
        <v>2004</v>
      </c>
      <c r="G5" s="9">
        <v>2005</v>
      </c>
      <c r="H5" s="9">
        <v>2006</v>
      </c>
      <c r="I5" s="9">
        <f>H5+1</f>
        <v>2007</v>
      </c>
      <c r="J5" s="9">
        <f t="shared" ref="J5:R5" si="0">I5+1</f>
        <v>2008</v>
      </c>
      <c r="K5" s="9">
        <f t="shared" si="0"/>
        <v>2009</v>
      </c>
      <c r="L5" s="9">
        <f t="shared" si="0"/>
        <v>2010</v>
      </c>
      <c r="M5" s="9">
        <f t="shared" si="0"/>
        <v>2011</v>
      </c>
      <c r="N5" s="9">
        <f t="shared" si="0"/>
        <v>2012</v>
      </c>
      <c r="O5" s="9">
        <f t="shared" si="0"/>
        <v>2013</v>
      </c>
      <c r="P5" s="9">
        <f t="shared" si="0"/>
        <v>2014</v>
      </c>
      <c r="Q5" s="9">
        <f t="shared" si="0"/>
        <v>2015</v>
      </c>
      <c r="R5" s="9">
        <f t="shared" si="0"/>
        <v>2016</v>
      </c>
      <c r="S5" s="9">
        <f>R5+1</f>
        <v>2017</v>
      </c>
      <c r="T5" s="9">
        <f t="shared" ref="T5" si="1">S5+1</f>
        <v>2018</v>
      </c>
      <c r="U5" s="9">
        <f t="shared" ref="U5" si="2">T5+1</f>
        <v>2019</v>
      </c>
      <c r="V5" s="9">
        <f t="shared" ref="V5:W5" si="3">U5+1</f>
        <v>2020</v>
      </c>
      <c r="W5" s="9">
        <f t="shared" si="3"/>
        <v>2021</v>
      </c>
      <c r="X5" s="9">
        <f t="shared" ref="X5" si="4">W5+1</f>
        <v>2022</v>
      </c>
      <c r="Y5" s="9">
        <f t="shared" ref="Y5" si="5">X5+1</f>
        <v>2023</v>
      </c>
    </row>
    <row r="6" spans="1:25" ht="15.75" thickTop="1" x14ac:dyDescent="0.25">
      <c r="A6" s="1"/>
      <c r="B6" s="1"/>
      <c r="C6" s="1"/>
      <c r="D6" s="1"/>
      <c r="E6" s="1"/>
      <c r="F6" s="1"/>
      <c r="G6" s="1"/>
    </row>
    <row r="7" spans="1:25" x14ac:dyDescent="0.25">
      <c r="A7" s="2" t="s">
        <v>84</v>
      </c>
      <c r="B7" s="20">
        <f>'[1]Annual Summary'!C$6</f>
        <v>10650.488217600001</v>
      </c>
      <c r="C7" s="20">
        <f>'[1]Annual Summary'!D$6</f>
        <v>11396.022392832001</v>
      </c>
      <c r="D7" s="20">
        <f>'[1]Annual Summary'!E$6</f>
        <v>10712.261049262081</v>
      </c>
      <c r="E7" s="20">
        <f>'[1]Annual Summary'!F$6</f>
        <v>13604.571532562843</v>
      </c>
      <c r="F7" s="20">
        <f>'[1]Annual Summary'!G$6</f>
        <v>15546.624118836187</v>
      </c>
      <c r="G7" s="20">
        <f>'[1]Annual Summary'!H$6</f>
        <v>19509.156769020265</v>
      </c>
      <c r="H7" s="20">
        <f>'[1]Annual Summary'!I$6</f>
        <v>22452.698342330041</v>
      </c>
      <c r="I7" s="20">
        <f>'[1]Annual Summary'!J$6</f>
        <v>29606.730073598421</v>
      </c>
      <c r="J7" s="20">
        <f>'[1]Annual Summary'!K$6</f>
        <v>37896.614494205976</v>
      </c>
      <c r="K7" s="20">
        <f>'[1]Annual Summary'!L$6</f>
        <v>35933.145366703036</v>
      </c>
      <c r="L7" s="20">
        <f>'[1]Annual Summary'!M$6</f>
        <v>24634.758674755045</v>
      </c>
      <c r="M7" s="20">
        <f>'[1]Annual Summary'!N$6</f>
        <v>22964.031516672985</v>
      </c>
      <c r="N7" s="20">
        <f>'[1]Annual Summary'!O$6</f>
        <v>22980.446121045163</v>
      </c>
      <c r="O7" s="20">
        <f>'[1]Annual Summary'!P$6</f>
        <v>25683.954458828885</v>
      </c>
      <c r="P7" s="20">
        <f>'[1]Annual Summary'!Q$6</f>
        <v>27417.158491570419</v>
      </c>
      <c r="Q7" s="20">
        <f>'[1]Annual Summary'!R$6</f>
        <v>26880.779723887677</v>
      </c>
      <c r="R7" s="53">
        <v>24280.692192520764</v>
      </c>
      <c r="S7" s="53">
        <v>24090.001955522519</v>
      </c>
      <c r="T7" s="53">
        <v>24735.233002569053</v>
      </c>
      <c r="U7" s="53">
        <v>23818.891312850938</v>
      </c>
      <c r="V7" s="53">
        <v>21622.907049993977</v>
      </c>
      <c r="W7" s="53">
        <v>26356.822326211222</v>
      </c>
      <c r="X7" s="53">
        <v>27275.113093002576</v>
      </c>
      <c r="Y7" s="53">
        <v>24412.627984928498</v>
      </c>
    </row>
    <row r="8" spans="1:25" x14ac:dyDescent="0.25">
      <c r="A8" s="2"/>
      <c r="B8" s="2"/>
      <c r="C8" s="2"/>
      <c r="D8" s="2"/>
      <c r="E8" s="2"/>
      <c r="F8" s="2"/>
      <c r="G8" s="2"/>
    </row>
    <row r="9" spans="1:25" x14ac:dyDescent="0.25">
      <c r="A9" s="18" t="s">
        <v>88</v>
      </c>
      <c r="B9" s="19">
        <f>-B7*0.27</f>
        <v>-2875.6318187520005</v>
      </c>
      <c r="C9" s="19">
        <f t="shared" ref="C9:Y9" si="6">-C7*0.27</f>
        <v>-3076.9260460646406</v>
      </c>
      <c r="D9" s="19">
        <f t="shared" si="6"/>
        <v>-2892.3104833007619</v>
      </c>
      <c r="E9" s="19">
        <f t="shared" si="6"/>
        <v>-3673.2343137919679</v>
      </c>
      <c r="F9" s="19">
        <f t="shared" si="6"/>
        <v>-4197.5885120857711</v>
      </c>
      <c r="G9" s="19">
        <f t="shared" si="6"/>
        <v>-5267.4723276354716</v>
      </c>
      <c r="H9" s="19">
        <f t="shared" si="6"/>
        <v>-6062.228552429111</v>
      </c>
      <c r="I9" s="19">
        <f t="shared" si="6"/>
        <v>-7993.8171198715745</v>
      </c>
      <c r="J9" s="19">
        <f t="shared" si="6"/>
        <v>-10232.085913435614</v>
      </c>
      <c r="K9" s="19">
        <f t="shared" si="6"/>
        <v>-9701.9492490098201</v>
      </c>
      <c r="L9" s="19">
        <f t="shared" si="6"/>
        <v>-6651.3848421838629</v>
      </c>
      <c r="M9" s="19">
        <f t="shared" si="6"/>
        <v>-6200.2885095017064</v>
      </c>
      <c r="N9" s="19">
        <f t="shared" si="6"/>
        <v>-6204.7204526821943</v>
      </c>
      <c r="O9" s="19">
        <f t="shared" si="6"/>
        <v>-6934.6677038837997</v>
      </c>
      <c r="P9" s="19">
        <f t="shared" si="6"/>
        <v>-7402.6327927240136</v>
      </c>
      <c r="Q9" s="19">
        <f t="shared" si="6"/>
        <v>-7257.8105254496732</v>
      </c>
      <c r="R9" s="19">
        <f t="shared" si="6"/>
        <v>-6555.7868919806069</v>
      </c>
      <c r="S9" s="19">
        <f t="shared" si="6"/>
        <v>-6504.3005279910803</v>
      </c>
      <c r="T9" s="19">
        <f t="shared" si="6"/>
        <v>-6678.5129106936447</v>
      </c>
      <c r="U9" s="19">
        <f t="shared" si="6"/>
        <v>-6431.1006544697539</v>
      </c>
      <c r="V9" s="19">
        <f t="shared" si="6"/>
        <v>-5838.1849034983743</v>
      </c>
      <c r="W9" s="19">
        <f t="shared" si="6"/>
        <v>-7116.3420280770306</v>
      </c>
      <c r="X9" s="19">
        <f t="shared" si="6"/>
        <v>-7364.2805351106963</v>
      </c>
      <c r="Y9" s="19">
        <f t="shared" si="6"/>
        <v>-6591.4095559306952</v>
      </c>
    </row>
    <row r="10" spans="1:25" x14ac:dyDescent="0.25">
      <c r="A10" s="1"/>
      <c r="B10" s="1"/>
      <c r="C10" s="1"/>
      <c r="D10" s="1"/>
      <c r="E10" s="1"/>
      <c r="F10" s="1"/>
      <c r="G10" s="1"/>
    </row>
    <row r="11" spans="1:25" x14ac:dyDescent="0.25">
      <c r="A11" s="3" t="s">
        <v>85</v>
      </c>
      <c r="B11" s="21">
        <f>B7+B9</f>
        <v>7774.856398848</v>
      </c>
      <c r="C11" s="21">
        <f t="shared" ref="C11:S11" si="7">C7+C9</f>
        <v>8319.096346767361</v>
      </c>
      <c r="D11" s="21">
        <f t="shared" si="7"/>
        <v>7819.9505659613187</v>
      </c>
      <c r="E11" s="21">
        <f t="shared" si="7"/>
        <v>9931.3372187708737</v>
      </c>
      <c r="F11" s="21">
        <f t="shared" si="7"/>
        <v>11349.035606750416</v>
      </c>
      <c r="G11" s="21">
        <f t="shared" si="7"/>
        <v>14241.684441384794</v>
      </c>
      <c r="H11" s="21">
        <f t="shared" si="7"/>
        <v>16390.46978990093</v>
      </c>
      <c r="I11" s="21">
        <f t="shared" si="7"/>
        <v>21612.912953726845</v>
      </c>
      <c r="J11" s="21">
        <f t="shared" si="7"/>
        <v>27664.528580770362</v>
      </c>
      <c r="K11" s="21">
        <f t="shared" si="7"/>
        <v>26231.196117693216</v>
      </c>
      <c r="L11" s="21">
        <f t="shared" si="7"/>
        <v>17983.373832571182</v>
      </c>
      <c r="M11" s="21">
        <f t="shared" si="7"/>
        <v>16763.743007171281</v>
      </c>
      <c r="N11" s="21">
        <f t="shared" si="7"/>
        <v>16775.725668362968</v>
      </c>
      <c r="O11" s="21">
        <f t="shared" si="7"/>
        <v>18749.286754945086</v>
      </c>
      <c r="P11" s="21">
        <f t="shared" si="7"/>
        <v>20014.525698846406</v>
      </c>
      <c r="Q11" s="21">
        <f t="shared" si="7"/>
        <v>19622.969198438004</v>
      </c>
      <c r="R11" s="21">
        <f t="shared" si="7"/>
        <v>17724.905300540158</v>
      </c>
      <c r="S11" s="21">
        <f t="shared" si="7"/>
        <v>17585.70142753144</v>
      </c>
      <c r="T11" s="21">
        <f t="shared" ref="T11:Y11" si="8">T7+T9</f>
        <v>18056.72009187541</v>
      </c>
      <c r="U11" s="21">
        <f t="shared" si="8"/>
        <v>17387.790658381185</v>
      </c>
      <c r="V11" s="21">
        <f t="shared" si="8"/>
        <v>15784.722146495602</v>
      </c>
      <c r="W11" s="21">
        <f t="shared" si="8"/>
        <v>19240.480298134193</v>
      </c>
      <c r="X11" s="21">
        <f t="shared" si="8"/>
        <v>19910.832557891881</v>
      </c>
      <c r="Y11" s="21">
        <f t="shared" si="8"/>
        <v>17821.218428997803</v>
      </c>
    </row>
    <row r="12" spans="1:25" ht="15.75" thickBot="1" x14ac:dyDescent="0.3">
      <c r="A12" s="7"/>
      <c r="B12" s="7"/>
      <c r="C12" s="7"/>
      <c r="D12" s="7"/>
      <c r="E12" s="7"/>
      <c r="F12" s="7"/>
      <c r="G12" s="7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</row>
    <row r="13" spans="1:25" ht="15.75" thickTop="1" x14ac:dyDescent="0.25">
      <c r="A13" s="1"/>
      <c r="B13" s="1"/>
      <c r="C13" s="1"/>
      <c r="D13" s="1"/>
      <c r="E13" s="1"/>
      <c r="F13" s="1"/>
      <c r="G13" s="1"/>
    </row>
    <row r="14" spans="1:25" x14ac:dyDescent="0.25">
      <c r="A14" s="1"/>
      <c r="B14" s="1"/>
      <c r="C14" s="1"/>
      <c r="D14" s="1"/>
      <c r="E14" s="1"/>
      <c r="F14" s="1"/>
      <c r="G14" s="1"/>
    </row>
  </sheetData>
  <mergeCells count="1">
    <mergeCell ref="R4:W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16"/>
  <sheetViews>
    <sheetView topLeftCell="G1" zoomScale="145" zoomScaleNormal="145" workbookViewId="0">
      <selection activeCell="W16" sqref="W16"/>
    </sheetView>
  </sheetViews>
  <sheetFormatPr defaultRowHeight="15" x14ac:dyDescent="0.25"/>
  <cols>
    <col min="1" max="1" width="35.5703125" customWidth="1"/>
    <col min="2" max="2" width="10.28515625" customWidth="1"/>
    <col min="3" max="21" width="10.7109375" customWidth="1"/>
  </cols>
  <sheetData>
    <row r="1" spans="1:23" x14ac:dyDescent="0.25">
      <c r="A1" s="15" t="s">
        <v>79</v>
      </c>
      <c r="B1" s="15"/>
      <c r="C1" s="15"/>
      <c r="D1" s="15"/>
      <c r="E1" s="15"/>
    </row>
    <row r="2" spans="1:23" x14ac:dyDescent="0.25">
      <c r="A2" s="15"/>
      <c r="B2" s="15"/>
      <c r="C2" s="15"/>
      <c r="D2" s="15"/>
      <c r="E2" s="15"/>
    </row>
    <row r="3" spans="1:23" x14ac:dyDescent="0.25">
      <c r="A3" s="15" t="s">
        <v>80</v>
      </c>
      <c r="B3" s="15"/>
      <c r="C3" s="15"/>
      <c r="D3" s="15"/>
      <c r="E3" s="15"/>
    </row>
    <row r="4" spans="1:23" x14ac:dyDescent="0.25">
      <c r="A4" s="3"/>
      <c r="B4" s="3"/>
      <c r="C4" s="3"/>
      <c r="D4" s="3"/>
      <c r="E4" s="3"/>
    </row>
    <row r="5" spans="1:23" ht="44.25" customHeight="1" thickBot="1" x14ac:dyDescent="0.3">
      <c r="A5" s="8" t="s">
        <v>89</v>
      </c>
      <c r="B5" s="42" t="s">
        <v>90</v>
      </c>
      <c r="C5" s="42">
        <v>2003</v>
      </c>
      <c r="D5" s="42">
        <f>C5+1</f>
        <v>2004</v>
      </c>
      <c r="E5" s="42">
        <f t="shared" ref="E5:T5" si="0">D5+1</f>
        <v>2005</v>
      </c>
      <c r="F5" s="42">
        <f t="shared" si="0"/>
        <v>2006</v>
      </c>
      <c r="G5" s="42">
        <f t="shared" si="0"/>
        <v>2007</v>
      </c>
      <c r="H5" s="42">
        <f t="shared" si="0"/>
        <v>2008</v>
      </c>
      <c r="I5" s="42">
        <f t="shared" si="0"/>
        <v>2009</v>
      </c>
      <c r="J5" s="42">
        <f t="shared" si="0"/>
        <v>2010</v>
      </c>
      <c r="K5" s="42">
        <f t="shared" si="0"/>
        <v>2011</v>
      </c>
      <c r="L5" s="42">
        <f t="shared" si="0"/>
        <v>2012</v>
      </c>
      <c r="M5" s="42">
        <f t="shared" si="0"/>
        <v>2013</v>
      </c>
      <c r="N5" s="42">
        <f t="shared" si="0"/>
        <v>2014</v>
      </c>
      <c r="O5" s="42">
        <f t="shared" si="0"/>
        <v>2015</v>
      </c>
      <c r="P5" s="42">
        <f t="shared" si="0"/>
        <v>2016</v>
      </c>
      <c r="Q5" s="42">
        <f t="shared" si="0"/>
        <v>2017</v>
      </c>
      <c r="R5" s="42">
        <f t="shared" si="0"/>
        <v>2018</v>
      </c>
      <c r="S5" s="42">
        <f t="shared" si="0"/>
        <v>2019</v>
      </c>
      <c r="T5" s="42">
        <f t="shared" si="0"/>
        <v>2020</v>
      </c>
      <c r="U5" s="42">
        <f>T5+1</f>
        <v>2021</v>
      </c>
      <c r="V5" s="42">
        <f t="shared" ref="V5:W5" si="1">U5+1</f>
        <v>2022</v>
      </c>
      <c r="W5" s="42">
        <f t="shared" si="1"/>
        <v>2023</v>
      </c>
    </row>
    <row r="6" spans="1:23" ht="15.75" thickTop="1" x14ac:dyDescent="0.25">
      <c r="A6" s="1"/>
      <c r="B6" s="1"/>
      <c r="C6" s="1"/>
      <c r="D6" s="1"/>
      <c r="E6" s="1"/>
    </row>
    <row r="7" spans="1:23" x14ac:dyDescent="0.25">
      <c r="A7" s="17" t="s">
        <v>64</v>
      </c>
      <c r="B7" s="17"/>
      <c r="C7" s="17"/>
      <c r="D7" s="17"/>
      <c r="E7" s="17"/>
    </row>
    <row r="8" spans="1:23" x14ac:dyDescent="0.25">
      <c r="A8" s="2" t="s">
        <v>65</v>
      </c>
      <c r="B8" s="43">
        <f>0.2724</f>
        <v>0.27239999999999998</v>
      </c>
      <c r="C8" s="24">
        <f>(1+$B$8)*('Trade Data'!$C47*'Trade Data'!D47+'Trade Data'!$C48*'Trade Data'!D48+'Trade Data'!$C49*'Trade Data'!D49+'Trade Data'!$C51*'Trade Data'!D51+'Trade Data'!$C52*'Trade Data'!D52+'Trade Data'!$C53*'Trade Data'!D53+'Trade Data'!$C54*'Trade Data'!D54+'Trade Data'!$C55*'Trade Data'!D55)</f>
        <v>1287.6842101381922</v>
      </c>
      <c r="D8" s="24">
        <f>(1+$B$8)*('Trade Data'!$C47*'Trade Data'!E47+'Trade Data'!$C48*'Trade Data'!E48+'Trade Data'!$C49*'Trade Data'!E49+'Trade Data'!$C51*'Trade Data'!E51+'Trade Data'!$C52*'Trade Data'!E52+'Trade Data'!$C53*'Trade Data'!E53+'Trade Data'!$C54*'Trade Data'!E54+'Trade Data'!$C55*'Trade Data'!E55)</f>
        <v>2252.8361843855118</v>
      </c>
      <c r="E8" s="24">
        <f>(1+$B$8)*('Trade Data'!$C47*'Trade Data'!F47+'Trade Data'!$C48*'Trade Data'!F48+'Trade Data'!$C49*'Trade Data'!F49+'Trade Data'!$C51*'Trade Data'!F51+'Trade Data'!$C52*'Trade Data'!F52+'Trade Data'!$C53*'Trade Data'!F53+'Trade Data'!$C54*'Trade Data'!F54+'Trade Data'!$C55*'Trade Data'!F55)</f>
        <v>1624.9853866792043</v>
      </c>
      <c r="F8" s="24">
        <f>(1+$B$8)*('Trade Data'!$C47*'Trade Data'!G47+'Trade Data'!$C48*'Trade Data'!G48+'Trade Data'!$C49*'Trade Data'!G49+'Trade Data'!$C51*'Trade Data'!G51+'Trade Data'!$C52*'Trade Data'!G52+'Trade Data'!$C53*'Trade Data'!G53+'Trade Data'!$C54*'Trade Data'!G54+'Trade Data'!$C55*'Trade Data'!G55)</f>
        <v>2223.9205112022519</v>
      </c>
      <c r="G8" s="24">
        <f>(1+$B$8)*('Trade Data'!$C47*'Trade Data'!H47+'Trade Data'!$C48*'Trade Data'!H48+'Trade Data'!$C49*'Trade Data'!H49+'Trade Data'!$C51*'Trade Data'!H51+'Trade Data'!$C52*'Trade Data'!H52+'Trade Data'!$C53*'Trade Data'!H53+'Trade Data'!$C54*'Trade Data'!H54+'Trade Data'!$C55*'Trade Data'!H55)</f>
        <v>2721.4491871507316</v>
      </c>
      <c r="H8" s="24">
        <f>(1+$B$8)*('Trade Data'!$C47*'Trade Data'!I47+'Trade Data'!$C48*'Trade Data'!I48+'Trade Data'!$C49*'Trade Data'!I49+'Trade Data'!$C51*'Trade Data'!I51+'Trade Data'!$C52*'Trade Data'!I52+'Trade Data'!$C53*'Trade Data'!I53+'Trade Data'!$C54*'Trade Data'!I54+'Trade Data'!$C55*'Trade Data'!I55)</f>
        <v>2615.5389026887278</v>
      </c>
      <c r="I8" s="24">
        <f>(1+$B$8)*('Trade Data'!$C47*'Trade Data'!J47+'Trade Data'!$C48*'Trade Data'!J48+'Trade Data'!$C49*'Trade Data'!J49+'Trade Data'!$C51*'Trade Data'!J51+'Trade Data'!$C52*'Trade Data'!J52+'Trade Data'!$C53*'Trade Data'!J53+'Trade Data'!$C54*'Trade Data'!J54+'Trade Data'!$C55*'Trade Data'!J55)</f>
        <v>1922.6075026315759</v>
      </c>
      <c r="J8" s="24">
        <f>(1+$B$8)*('Trade Data'!$C47*'Trade Data'!K47+'Trade Data'!$C48*'Trade Data'!K48+'Trade Data'!$C49*'Trade Data'!K49+'Trade Data'!$C51*'Trade Data'!K51+'Trade Data'!$C52*'Trade Data'!K52+'Trade Data'!$C53*'Trade Data'!K53+'Trade Data'!$C54*'Trade Data'!K54+'Trade Data'!$C55*'Trade Data'!K55)</f>
        <v>2809.8808909954637</v>
      </c>
      <c r="K8" s="24">
        <f>(1+$B$8)*('Trade Data'!$C47*'Trade Data'!L47+'Trade Data'!$C48*'Trade Data'!L48+'Trade Data'!$C49*'Trade Data'!L49+'Trade Data'!$C51*'Trade Data'!L51+'Trade Data'!$C52*'Trade Data'!L52+'Trade Data'!$C53*'Trade Data'!L53+'Trade Data'!$C54*'Trade Data'!L54+'Trade Data'!$C55*'Trade Data'!L55)</f>
        <v>6634.1258137634386</v>
      </c>
      <c r="L8" s="24">
        <f>(1+$B$8)*('Trade Data'!$C47*'Trade Data'!M47+'Trade Data'!$C48*'Trade Data'!M48+'Trade Data'!$C49*'Trade Data'!M49+'Trade Data'!$C51*'Trade Data'!M51+'Trade Data'!$C52*'Trade Data'!M52+'Trade Data'!$C53*'Trade Data'!M53+'Trade Data'!$C54*'Trade Data'!M54+'Trade Data'!$C55*'Trade Data'!M55)</f>
        <v>7550.2068461792151</v>
      </c>
      <c r="M8" s="24">
        <f>(1+$B$8)*('Trade Data'!$C47*'Trade Data'!N47+'Trade Data'!$C48*'Trade Data'!N48+'Trade Data'!$C49*'Trade Data'!N49+'Trade Data'!$C51*'Trade Data'!N51+'Trade Data'!$C52*'Trade Data'!N52+'Trade Data'!$C53*'Trade Data'!N53+'Trade Data'!$C54*'Trade Data'!N54+'Trade Data'!$C55*'Trade Data'!N55)</f>
        <v>4259.713212946207</v>
      </c>
      <c r="N8" s="24">
        <f>(1+$B$8)*('Trade Data'!$C47*'Trade Data'!O47+'Trade Data'!$C48*'Trade Data'!O48+'Trade Data'!$C49*'Trade Data'!O49+'Trade Data'!$C51*'Trade Data'!O51+'Trade Data'!$C52*'Trade Data'!O52+'Trade Data'!$C53*'Trade Data'!O53+'Trade Data'!$C54*'Trade Data'!O54+'Trade Data'!$C55*'Trade Data'!O55)</f>
        <v>5325.7283024909393</v>
      </c>
      <c r="O8" s="24">
        <f>(1+$B$8)*('Trade Data'!$C47*'Trade Data'!P47+'Trade Data'!$C48*'Trade Data'!P48+'Trade Data'!$C49*'Trade Data'!P49+'Trade Data'!$C51*'Trade Data'!P51+'Trade Data'!$C52*'Trade Data'!P52+'Trade Data'!$C53*'Trade Data'!P53+'Trade Data'!$C54*'Trade Data'!P54+'Trade Data'!$C55*'Trade Data'!P55)</f>
        <v>4751.2620417193612</v>
      </c>
      <c r="P8" s="24">
        <f>(1+$B$8)*('Trade Data'!$C47*'Trade Data'!Q47+'Trade Data'!$C48*'Trade Data'!Q48+'Trade Data'!$C49*'Trade Data'!Q49+'Trade Data'!$C51*'Trade Data'!Q51+'Trade Data'!$C52*'Trade Data'!Q52+'Trade Data'!$C53*'Trade Data'!Q53+'Trade Data'!$C54*'Trade Data'!Q54+'Trade Data'!$C55*'Trade Data'!Q55)</f>
        <v>5775.2709540666883</v>
      </c>
      <c r="Q8" s="24">
        <f>(1+$B$8)*('Trade Data'!$C47*'Trade Data'!R47+'Trade Data'!$C48*'Trade Data'!R48+'Trade Data'!$C49*'Trade Data'!R49+'Trade Data'!$C51*'Trade Data'!R51+'Trade Data'!$C52*'Trade Data'!R52+'Trade Data'!$C53*'Trade Data'!R53+'Trade Data'!$C54*'Trade Data'!R54+'Trade Data'!$C55*'Trade Data'!R55)</f>
        <v>3267.6516397969835</v>
      </c>
      <c r="R8" s="24">
        <f>(1+$B$8)*('Trade Data'!$C47*'Trade Data'!S47+'Trade Data'!$C48*'Trade Data'!S48+'Trade Data'!$C49*'Trade Data'!S49+'Trade Data'!$C51*'Trade Data'!S51+'Trade Data'!$C52*'Trade Data'!S52+'Trade Data'!$C53*'Trade Data'!S53+'Trade Data'!$C54*'Trade Data'!S54+'Trade Data'!$C55*'Trade Data'!S55)</f>
        <v>2287.2489666479341</v>
      </c>
      <c r="S8" s="24">
        <f>(1+$B$8)*('Trade Data'!$C47*'Trade Data'!T47+'Trade Data'!$C48*'Trade Data'!T48+'Trade Data'!$C49*'Trade Data'!T49+'Trade Data'!$C51*'Trade Data'!T51+'Trade Data'!$C52*'Trade Data'!T52+'Trade Data'!$C53*'Trade Data'!T53+'Trade Data'!$C54*'Trade Data'!T54+'Trade Data'!$C55*'Trade Data'!T55)</f>
        <v>2641.5587551804128</v>
      </c>
      <c r="T8" s="24">
        <f>(1+$B$8)*('Trade Data'!$C47*'Trade Data'!U47+'Trade Data'!$C48*'Trade Data'!U48+'Trade Data'!$C49*'Trade Data'!U49+'Trade Data'!$C51*'Trade Data'!U51+'Trade Data'!$C52*'Trade Data'!U52+'Trade Data'!$C53*'Trade Data'!U53+'Trade Data'!$C54*'Trade Data'!U54+'Trade Data'!$C55*'Trade Data'!U55)</f>
        <v>1930.348806625816</v>
      </c>
      <c r="U8" s="24">
        <f>(1+$B$8)*('Trade Data'!$C47*'Trade Data'!V47+'Trade Data'!$C48*'Trade Data'!V48+'Trade Data'!$C49*'Trade Data'!V49+'Trade Data'!$C51*'Trade Data'!V51+'Trade Data'!$C52*'Trade Data'!V52+'Trade Data'!$C53*'Trade Data'!V53+'Trade Data'!$C54*'Trade Data'!V54+'Trade Data'!$C55*'Trade Data'!V55)</f>
        <v>2735.0772539693398</v>
      </c>
      <c r="V8" s="24">
        <f>(1+$B$8)*('Trade Data'!$C47*'Trade Data'!W47+'Trade Data'!$C48*'Trade Data'!W48+'Trade Data'!$C49*'Trade Data'!W49+'Trade Data'!$C51*'Trade Data'!W51+'Trade Data'!$C52*'Trade Data'!W52+'Trade Data'!$C53*'Trade Data'!W53+'Trade Data'!$C54*'Trade Data'!W54+'Trade Data'!$C55*'Trade Data'!W55)</f>
        <v>2680.0719378405997</v>
      </c>
      <c r="W8" s="24">
        <f>(1+$B$8)*('Trade Data'!$C47*'Trade Data'!X47+'Trade Data'!$C48*'Trade Data'!X48+'Trade Data'!$C49*'Trade Data'!X49+'Trade Data'!$C51*'Trade Data'!X51+'Trade Data'!$C52*'Trade Data'!X52+'Trade Data'!$C53*'Trade Data'!X53+'Trade Data'!$C54*'Trade Data'!X54+'Trade Data'!$C55*'Trade Data'!X55)</f>
        <v>2941.5444359998914</v>
      </c>
    </row>
    <row r="9" spans="1:23" x14ac:dyDescent="0.25">
      <c r="A9" s="2" t="s">
        <v>67</v>
      </c>
      <c r="B9" s="43">
        <f>0.251254</f>
        <v>0.25125399999999998</v>
      </c>
      <c r="C9" s="24">
        <f>(1+$B$9)*('Trade Data'!$C33*'Trade Data'!D33+'Trade Data'!$C34*'Trade Data'!D34+'Trade Data'!$C36*'Trade Data'!D36+'Trade Data'!$C37*'Trade Data'!D37+'Trade Data'!$C38*'Trade Data'!D38+'Trade Data'!$C39*'Trade Data'!D39)</f>
        <v>529.19583408140102</v>
      </c>
      <c r="D9" s="24">
        <f>(1+$B$9)*('Trade Data'!$C33*'Trade Data'!E33+'Trade Data'!$C34*'Trade Data'!E34+'Trade Data'!$C36*'Trade Data'!E36+'Trade Data'!$C37*'Trade Data'!E37+'Trade Data'!$C38*'Trade Data'!E38+'Trade Data'!$C39*'Trade Data'!E39)</f>
        <v>713.91331444244497</v>
      </c>
      <c r="E9" s="24">
        <f>(1+$B$9)*('Trade Data'!$C33*'Trade Data'!F33+'Trade Data'!$C34*'Trade Data'!F34+'Trade Data'!$C36*'Trade Data'!F36+'Trade Data'!$C37*'Trade Data'!F37+'Trade Data'!$C38*'Trade Data'!F38+'Trade Data'!$C39*'Trade Data'!F39)</f>
        <v>909.02532026575977</v>
      </c>
      <c r="F9" s="24">
        <f>(1+$B$9)*('Trade Data'!$C33*'Trade Data'!G33+'Trade Data'!$C34*'Trade Data'!G34+'Trade Data'!$C36*'Trade Data'!G36+'Trade Data'!$C37*'Trade Data'!G37+'Trade Data'!$C38*'Trade Data'!G38+'Trade Data'!$C39*'Trade Data'!G39)</f>
        <v>1481.6765044392937</v>
      </c>
      <c r="G9" s="24">
        <f>(1+$B$9)*('Trade Data'!$C33*'Trade Data'!H33+'Trade Data'!$C34*'Trade Data'!H34+'Trade Data'!$C36*'Trade Data'!H36+'Trade Data'!$C37*'Trade Data'!H37+'Trade Data'!$C38*'Trade Data'!H38+'Trade Data'!$C39*'Trade Data'!H39)</f>
        <v>881.17887771144797</v>
      </c>
      <c r="H9" s="24">
        <f>(1+$B$9)*('Trade Data'!$C33*'Trade Data'!I33+'Trade Data'!$C34*'Trade Data'!I34+'Trade Data'!$C36*'Trade Data'!I36+'Trade Data'!$C37*'Trade Data'!I37+'Trade Data'!$C38*'Trade Data'!I38+'Trade Data'!$C39*'Trade Data'!I39)</f>
        <v>1125.889175049608</v>
      </c>
      <c r="I9" s="24">
        <f>(1+$B$9)*('Trade Data'!$C33*'Trade Data'!J33+'Trade Data'!$C34*'Trade Data'!J34+'Trade Data'!$C36*'Trade Data'!J36+'Trade Data'!$C37*'Trade Data'!J37+'Trade Data'!$C38*'Trade Data'!J38+'Trade Data'!$C39*'Trade Data'!J39)</f>
        <v>986.57551940644191</v>
      </c>
      <c r="J9" s="24">
        <f>(1+$B$9)*('Trade Data'!$C33*'Trade Data'!K33+'Trade Data'!$C34*'Trade Data'!K34+'Trade Data'!$C36*'Trade Data'!K36+'Trade Data'!$C37*'Trade Data'!K37+'Trade Data'!$C38*'Trade Data'!K38+'Trade Data'!$C39*'Trade Data'!K39)</f>
        <v>967.8307278525989</v>
      </c>
      <c r="K9" s="24">
        <f>(1+$B$9)*('Trade Data'!$C33*'Trade Data'!L33+'Trade Data'!$C34*'Trade Data'!L34+'Trade Data'!$C36*'Trade Data'!L36+'Trade Data'!$C37*'Trade Data'!L37+'Trade Data'!$C38*'Trade Data'!L38+'Trade Data'!$C39*'Trade Data'!L39)</f>
        <v>1130.3131256339871</v>
      </c>
      <c r="L9" s="24">
        <f>(1+$B$9)*('Trade Data'!$C33*'Trade Data'!M33+'Trade Data'!$C34*'Trade Data'!M34+'Trade Data'!$C36*'Trade Data'!M36+'Trade Data'!$C37*'Trade Data'!M37+'Trade Data'!$C38*'Trade Data'!M38+'Trade Data'!$C39*'Trade Data'!M39)</f>
        <v>1339.3737165226596</v>
      </c>
      <c r="M9" s="24">
        <f>(1+$B$9)*('Trade Data'!$C33*'Trade Data'!N33+'Trade Data'!$C34*'Trade Data'!N34+'Trade Data'!$C36*'Trade Data'!N36+'Trade Data'!$C37*'Trade Data'!N37+'Trade Data'!$C38*'Trade Data'!N38+'Trade Data'!$C39*'Trade Data'!N39)</f>
        <v>1269.9706824705715</v>
      </c>
      <c r="N9" s="24">
        <f>(1+$B$9)*('Trade Data'!$C33*'Trade Data'!O33+'Trade Data'!$C34*'Trade Data'!O34+'Trade Data'!$C36*'Trade Data'!O36+'Trade Data'!$C37*'Trade Data'!O37+'Trade Data'!$C38*'Trade Data'!O38+'Trade Data'!$C39*'Trade Data'!O39)</f>
        <v>1352.7466167084904</v>
      </c>
      <c r="O9" s="24">
        <f>(1+$B$9)*('Trade Data'!$C33*'Trade Data'!P33+'Trade Data'!$C34*'Trade Data'!P34+'Trade Data'!$C36*'Trade Data'!P36+'Trade Data'!$C37*'Trade Data'!P37+'Trade Data'!$C38*'Trade Data'!P38+'Trade Data'!$C39*'Trade Data'!P39)</f>
        <v>1873.750214962897</v>
      </c>
      <c r="P9" s="24">
        <f>(1+$B$9)*('Trade Data'!$C33*'Trade Data'!Q33+'Trade Data'!$C34*'Trade Data'!Q34+'Trade Data'!$C36*'Trade Data'!Q36+'Trade Data'!$C37*'Trade Data'!Q37+'Trade Data'!$C38*'Trade Data'!Q38+'Trade Data'!$C39*'Trade Data'!Q39)</f>
        <v>1117.4849312180866</v>
      </c>
      <c r="Q9" s="24">
        <f>(1+$B$9)*('Trade Data'!$C33*'Trade Data'!R33+'Trade Data'!$C34*'Trade Data'!R34+'Trade Data'!$C36*'Trade Data'!R36+'Trade Data'!$C37*'Trade Data'!R37+'Trade Data'!$C38*'Trade Data'!R38+'Trade Data'!$C39*'Trade Data'!R39)</f>
        <v>1102.2447089308823</v>
      </c>
      <c r="R9" s="24">
        <f>(1+$B$9)*('Trade Data'!$C33*'Trade Data'!S33+'Trade Data'!$C34*'Trade Data'!S34+'Trade Data'!$C36*'Trade Data'!S36+'Trade Data'!$C37*'Trade Data'!S37+'Trade Data'!$C38*'Trade Data'!S38+'Trade Data'!$C39*'Trade Data'!S39)</f>
        <v>913.30442806448161</v>
      </c>
      <c r="S9" s="24">
        <f>(1+$B$9)*('Trade Data'!$C33*'Trade Data'!T33+'Trade Data'!$C34*'Trade Data'!T34+'Trade Data'!$C36*'Trade Data'!T36+'Trade Data'!$C37*'Trade Data'!T37+'Trade Data'!$C38*'Trade Data'!T38+'Trade Data'!$C39*'Trade Data'!T39)</f>
        <v>862.80678156467866</v>
      </c>
      <c r="T9" s="24">
        <f>(1+$B$9)*('Trade Data'!$C33*'Trade Data'!U33+'Trade Data'!$C34*'Trade Data'!U34+'Trade Data'!$C36*'Trade Data'!U36+'Trade Data'!$C37*'Trade Data'!U37+'Trade Data'!$C38*'Trade Data'!U38+'Trade Data'!$C39*'Trade Data'!U39)</f>
        <v>654.79038989181993</v>
      </c>
      <c r="U9" s="24">
        <f>(1+$B$9)*('Trade Data'!$C33*'Trade Data'!V33+'Trade Data'!$C34*'Trade Data'!V34+'Trade Data'!$C36*'Trade Data'!V36+'Trade Data'!$C37*'Trade Data'!V37+'Trade Data'!$C38*'Trade Data'!V38+'Trade Data'!$C39*'Trade Data'!V39)</f>
        <v>757.60904731990684</v>
      </c>
      <c r="V9" s="24">
        <f>(1+$B$9)*('Trade Data'!$C33*'Trade Data'!W33+'Trade Data'!$C34*'Trade Data'!W34+'Trade Data'!$C36*'Trade Data'!W36+'Trade Data'!$C37*'Trade Data'!W37+'Trade Data'!$C38*'Trade Data'!W38+'Trade Data'!$C39*'Trade Data'!W39)</f>
        <v>754.35700376442196</v>
      </c>
      <c r="W9" s="24">
        <f>(1+$B$9)*('Trade Data'!$C33*'Trade Data'!X33+'Trade Data'!$C34*'Trade Data'!X34+'Trade Data'!$C36*'Trade Data'!X36+'Trade Data'!$C37*'Trade Data'!X37+'Trade Data'!$C38*'Trade Data'!X38+'Trade Data'!$C39*'Trade Data'!X39)</f>
        <v>846.99005448248295</v>
      </c>
    </row>
    <row r="10" spans="1:23" x14ac:dyDescent="0.25">
      <c r="A10" s="1" t="s">
        <v>66</v>
      </c>
      <c r="B10" s="43">
        <f>0.287325+0.14696*'[2]Ann Wholesale'!$C$9/'[2]Ann Retail'!$C$10</f>
        <v>0.34206155170394253</v>
      </c>
      <c r="C10" s="29">
        <f>(1+$B$10)*('Trade Data'!$C6*'Trade Data'!D6+'Trade Data'!$C7*'Trade Data'!D7+'Trade Data'!$C8*'Trade Data'!D8+'Trade Data'!$C9*'Trade Data'!D9+'Trade Data'!$C10*'Trade Data'!D10+'Trade Data'!$C11*'Trade Data'!D11+'Trade Data'!$C12*'Trade Data'!D12+'Trade Data'!$C13*'Trade Data'!D13+'Trade Data'!$C14*'Trade Data'!D14+'Trade Data'!$C15*'Trade Data'!D15+'Trade Data'!$C16*'Trade Data'!D16+'Trade Data'!$C17*'Trade Data'!D17+'Trade Data'!$C18*'Trade Data'!D18+'Trade Data'!$C19*'Trade Data'!D19+'Trade Data'!$C20*'Trade Data'!D20+'Trade Data'!$C23*'Trade Data'!D23+'Trade Data'!$C24*'Trade Data'!D24+'Trade Data'!$C25*'Trade Data'!D25+'Trade Data'!$C26*'Trade Data'!D26+'Trade Data'!$C27*'Trade Data'!D27+'Trade Data'!$C28*'Trade Data'!D28+'Trade Data'!$C40*'Trade Data'!D40+'Trade Data'!$C42*'Trade Data'!D42+'Trade Data'!$C43*'Trade Data'!D43+'Trade Data'!$C46*'Trade Data'!D46+'Trade Data'!$C56*'Trade Data'!D56+'Trade Data'!$C58*'Trade Data'!D58+'Trade Data'!$C59*'Trade Data'!D59)</f>
        <v>3951.6277039205424</v>
      </c>
      <c r="D10" s="29">
        <f>(1+$B$10)*('Trade Data'!$C6*'Trade Data'!E6+'Trade Data'!$C7*'Trade Data'!E7+'Trade Data'!$C8*'Trade Data'!E8+'Trade Data'!$C9*'Trade Data'!E9+'Trade Data'!$C10*'Trade Data'!E10+'Trade Data'!$C11*'Trade Data'!E11+'Trade Data'!$C12*'Trade Data'!E12+'Trade Data'!$C13*'Trade Data'!E13+'Trade Data'!$C14*'Trade Data'!E14+'Trade Data'!$C15*'Trade Data'!E15+'Trade Data'!$C16*'Trade Data'!E16+'Trade Data'!$C17*'Trade Data'!E17+'Trade Data'!$C18*'Trade Data'!E18+'Trade Data'!$C19*'Trade Data'!E19+'Trade Data'!$C20*'Trade Data'!E20+'Trade Data'!$C23*'Trade Data'!E23+'Trade Data'!$C24*'Trade Data'!E24+'Trade Data'!$C25*'Trade Data'!E25+'Trade Data'!$C26*'Trade Data'!E26+'Trade Data'!$C27*'Trade Data'!E27+'Trade Data'!$C28*'Trade Data'!E28+'Trade Data'!$C40*'Trade Data'!E40+'Trade Data'!$C42*'Trade Data'!E42+'Trade Data'!$C43*'Trade Data'!E43+'Trade Data'!$C46*'Trade Data'!E46+'Trade Data'!$C56*'Trade Data'!E56+'Trade Data'!$C58*'Trade Data'!E58+'Trade Data'!$C59*'Trade Data'!E59)</f>
        <v>5394.1670426432602</v>
      </c>
      <c r="E10" s="29">
        <f>(1+$B$10)*('Trade Data'!$C6*'Trade Data'!F6+'Trade Data'!$C7*'Trade Data'!F7+'Trade Data'!$C8*'Trade Data'!F8+'Trade Data'!$C9*'Trade Data'!F9+'Trade Data'!$C10*'Trade Data'!F10+'Trade Data'!$C11*'Trade Data'!F11+'Trade Data'!$C12*'Trade Data'!F12+'Trade Data'!$C13*'Trade Data'!F13+'Trade Data'!$C14*'Trade Data'!F14+'Trade Data'!$C15*'Trade Data'!F15+'Trade Data'!$C16*'Trade Data'!F16+'Trade Data'!$C17*'Trade Data'!F17+'Trade Data'!$C18*'Trade Data'!F18+'Trade Data'!$C19*'Trade Data'!F19+'Trade Data'!$C20*'Trade Data'!F20+'Trade Data'!$C23*'Trade Data'!F23+'Trade Data'!$C24*'Trade Data'!F24+'Trade Data'!$C25*'Trade Data'!F25+'Trade Data'!$C26*'Trade Data'!F26+'Trade Data'!$C27*'Trade Data'!F27+'Trade Data'!$C28*'Trade Data'!F28+'Trade Data'!$C40*'Trade Data'!F40+'Trade Data'!$C42*'Trade Data'!F42+'Trade Data'!$C43*'Trade Data'!F43+'Trade Data'!$C46*'Trade Data'!F46+'Trade Data'!$C56*'Trade Data'!F56+'Trade Data'!$C58*'Trade Data'!F58+'Trade Data'!$C59*'Trade Data'!F59)</f>
        <v>4606.8397351397671</v>
      </c>
      <c r="F10" s="29">
        <f>(1+$B$10)*('Trade Data'!$C6*'Trade Data'!G6+'Trade Data'!$C7*'Trade Data'!G7+'Trade Data'!$C8*'Trade Data'!G8+'Trade Data'!$C9*'Trade Data'!G9+'Trade Data'!$C10*'Trade Data'!G10+'Trade Data'!$C11*'Trade Data'!G11+'Trade Data'!$C12*'Trade Data'!G12+'Trade Data'!$C13*'Trade Data'!G13+'Trade Data'!$C14*'Trade Data'!G14+'Trade Data'!$C15*'Trade Data'!G15+'Trade Data'!$C16*'Trade Data'!G16+'Trade Data'!$C17*'Trade Data'!G17+'Trade Data'!$C18*'Trade Data'!G18+'Trade Data'!$C19*'Trade Data'!G19+'Trade Data'!$C20*'Trade Data'!G20+'Trade Data'!$C23*'Trade Data'!G23+'Trade Data'!$C24*'Trade Data'!G24+'Trade Data'!$C25*'Trade Data'!G25+'Trade Data'!$C26*'Trade Data'!G26+'Trade Data'!$C27*'Trade Data'!G27+'Trade Data'!$C28*'Trade Data'!G28+'Trade Data'!$C40*'Trade Data'!G40+'Trade Data'!$C42*'Trade Data'!G42+'Trade Data'!$C43*'Trade Data'!G43+'Trade Data'!$C46*'Trade Data'!G46+'Trade Data'!$C56*'Trade Data'!G56+'Trade Data'!$C58*'Trade Data'!G58+'Trade Data'!$C59*'Trade Data'!G59)</f>
        <v>4888.7827684245112</v>
      </c>
      <c r="G10" s="29">
        <f>(1+$B$10)*('Trade Data'!$C6*'Trade Data'!H6+'Trade Data'!$C7*'Trade Data'!H7+'Trade Data'!$C8*'Trade Data'!H8+'Trade Data'!$C9*'Trade Data'!H9+'Trade Data'!$C10*'Trade Data'!H10+'Trade Data'!$C11*'Trade Data'!H11+'Trade Data'!$C12*'Trade Data'!H12+'Trade Data'!$C13*'Trade Data'!H13+'Trade Data'!$C14*'Trade Data'!H14+'Trade Data'!$C15*'Trade Data'!H15+'Trade Data'!$C16*'Trade Data'!H16+'Trade Data'!$C17*'Trade Data'!H17+'Trade Data'!$C18*'Trade Data'!H18+'Trade Data'!$C19*'Trade Data'!H19+'Trade Data'!$C20*'Trade Data'!H20+'Trade Data'!$C23*'Trade Data'!H23+'Trade Data'!$C24*'Trade Data'!H24+'Trade Data'!$C25*'Trade Data'!H25+'Trade Data'!$C26*'Trade Data'!H26+'Trade Data'!$C27*'Trade Data'!H27+'Trade Data'!$C28*'Trade Data'!H28+'Trade Data'!$C40*'Trade Data'!H40+'Trade Data'!$C42*'Trade Data'!H42+'Trade Data'!$C43*'Trade Data'!H43+'Trade Data'!$C46*'Trade Data'!H46+'Trade Data'!$C56*'Trade Data'!H56+'Trade Data'!$C58*'Trade Data'!H58+'Trade Data'!$C59*'Trade Data'!H59)</f>
        <v>5587.1535860377908</v>
      </c>
      <c r="H10" s="29">
        <f>(1+$B$10)*('Trade Data'!$C6*'Trade Data'!I6+'Trade Data'!$C7*'Trade Data'!I7+'Trade Data'!$C8*'Trade Data'!I8+'Trade Data'!$C9*'Trade Data'!I9+'Trade Data'!$C10*'Trade Data'!I10+'Trade Data'!$C11*'Trade Data'!I11+'Trade Data'!$C12*'Trade Data'!I12+'Trade Data'!$C13*'Trade Data'!I13+'Trade Data'!$C14*'Trade Data'!I14+'Trade Data'!$C15*'Trade Data'!I15+'Trade Data'!$C16*'Trade Data'!I16+'Trade Data'!$C17*'Trade Data'!I17+'Trade Data'!$C18*'Trade Data'!I18+'Trade Data'!$C19*'Trade Data'!I19+'Trade Data'!$C20*'Trade Data'!I20+'Trade Data'!$C23*'Trade Data'!I23+'Trade Data'!$C24*'Trade Data'!I24+'Trade Data'!$C25*'Trade Data'!I25+'Trade Data'!$C26*'Trade Data'!I26+'Trade Data'!$C27*'Trade Data'!I27+'Trade Data'!$C28*'Trade Data'!I28+'Trade Data'!$C40*'Trade Data'!I40+'Trade Data'!$C42*'Trade Data'!I42+'Trade Data'!$C43*'Trade Data'!I43+'Trade Data'!$C46*'Trade Data'!I46+'Trade Data'!$C56*'Trade Data'!I56+'Trade Data'!$C58*'Trade Data'!I58+'Trade Data'!$C59*'Trade Data'!I59)</f>
        <v>6358.3536009054296</v>
      </c>
      <c r="I10" s="29">
        <f>(1+$B$10)*('Trade Data'!$C6*'Trade Data'!J6+'Trade Data'!$C7*'Trade Data'!J7+'Trade Data'!$C8*'Trade Data'!J8+'Trade Data'!$C9*'Trade Data'!J9+'Trade Data'!$C10*'Trade Data'!J10+'Trade Data'!$C11*'Trade Data'!J11+'Trade Data'!$C12*'Trade Data'!J12+'Trade Data'!$C13*'Trade Data'!J13+'Trade Data'!$C14*'Trade Data'!J14+'Trade Data'!$C15*'Trade Data'!J15+'Trade Data'!$C16*'Trade Data'!J16+'Trade Data'!$C17*'Trade Data'!J17+'Trade Data'!$C18*'Trade Data'!J18+'Trade Data'!$C19*'Trade Data'!J19+'Trade Data'!$C20*'Trade Data'!J20+'Trade Data'!$C23*'Trade Data'!J23+'Trade Data'!$C24*'Trade Data'!J24+'Trade Data'!$C25*'Trade Data'!J25+'Trade Data'!$C26*'Trade Data'!J26+'Trade Data'!$C27*'Trade Data'!J27+'Trade Data'!$C28*'Trade Data'!J28+'Trade Data'!$C40*'Trade Data'!J40+'Trade Data'!$C42*'Trade Data'!J42+'Trade Data'!$C43*'Trade Data'!J43+'Trade Data'!$C46*'Trade Data'!J46+'Trade Data'!$C56*'Trade Data'!J56+'Trade Data'!$C58*'Trade Data'!J58+'Trade Data'!$C59*'Trade Data'!J59)</f>
        <v>6282.2080132066385</v>
      </c>
      <c r="J10" s="29">
        <f>(1+$B$10)*('Trade Data'!$C6*'Trade Data'!K6+'Trade Data'!$C7*'Trade Data'!K7+'Trade Data'!$C8*'Trade Data'!K8+'Trade Data'!$C9*'Trade Data'!K9+'Trade Data'!$C10*'Trade Data'!K10+'Trade Data'!$C11*'Trade Data'!K11+'Trade Data'!$C12*'Trade Data'!K12+'Trade Data'!$C13*'Trade Data'!K13+'Trade Data'!$C14*'Trade Data'!K14+'Trade Data'!$C15*'Trade Data'!K15+'Trade Data'!$C16*'Trade Data'!K16+'Trade Data'!$C17*'Trade Data'!K17+'Trade Data'!$C18*'Trade Data'!K18+'Trade Data'!$C19*'Trade Data'!K19+'Trade Data'!$C20*'Trade Data'!K20+'Trade Data'!$C23*'Trade Data'!K23+'Trade Data'!$C24*'Trade Data'!K24+'Trade Data'!$C25*'Trade Data'!K25+'Trade Data'!$C26*'Trade Data'!K26+'Trade Data'!$C27*'Trade Data'!K27+'Trade Data'!$C28*'Trade Data'!K28+'Trade Data'!$C40*'Trade Data'!K40+'Trade Data'!$C42*'Trade Data'!K42+'Trade Data'!$C43*'Trade Data'!K43+'Trade Data'!$C46*'Trade Data'!K46+'Trade Data'!$C56*'Trade Data'!K56+'Trade Data'!$C58*'Trade Data'!K58+'Trade Data'!$C59*'Trade Data'!K59)</f>
        <v>4628.0851798191507</v>
      </c>
      <c r="K10" s="29">
        <f>(1+$B$10)*('Trade Data'!$C6*'Trade Data'!L6+'Trade Data'!$C7*'Trade Data'!L7+'Trade Data'!$C8*'Trade Data'!L8+'Trade Data'!$C9*'Trade Data'!L9+'Trade Data'!$C10*'Trade Data'!L10+'Trade Data'!$C11*'Trade Data'!L11+'Trade Data'!$C12*'Trade Data'!L12+'Trade Data'!$C13*'Trade Data'!L13+'Trade Data'!$C14*'Trade Data'!L14+'Trade Data'!$C15*'Trade Data'!L15+'Trade Data'!$C16*'Trade Data'!L16+'Trade Data'!$C17*'Trade Data'!L17+'Trade Data'!$C18*'Trade Data'!L18+'Trade Data'!$C19*'Trade Data'!L19+'Trade Data'!$C20*'Trade Data'!L20+'Trade Data'!$C23*'Trade Data'!L23+'Trade Data'!$C24*'Trade Data'!L24+'Trade Data'!$C25*'Trade Data'!L25+'Trade Data'!$C26*'Trade Data'!L26+'Trade Data'!$C27*'Trade Data'!L27+'Trade Data'!$C28*'Trade Data'!L28+'Trade Data'!$C40*'Trade Data'!L40+'Trade Data'!$C42*'Trade Data'!L42+'Trade Data'!$C43*'Trade Data'!L43+'Trade Data'!$C46*'Trade Data'!L46+'Trade Data'!$C56*'Trade Data'!L56+'Trade Data'!$C58*'Trade Data'!L58+'Trade Data'!$C59*'Trade Data'!L59)</f>
        <v>4606.1082351502619</v>
      </c>
      <c r="L10" s="29">
        <f>(1+$B$10)*('Trade Data'!$C6*'Trade Data'!M6+'Trade Data'!$C7*'Trade Data'!M7+'Trade Data'!$C8*'Trade Data'!M8+'Trade Data'!$C9*'Trade Data'!M9+'Trade Data'!$C10*'Trade Data'!M10+'Trade Data'!$C11*'Trade Data'!M11+'Trade Data'!$C12*'Trade Data'!M12+'Trade Data'!$C13*'Trade Data'!M13+'Trade Data'!$C14*'Trade Data'!M14+'Trade Data'!$C15*'Trade Data'!M15+'Trade Data'!$C16*'Trade Data'!M16+'Trade Data'!$C17*'Trade Data'!M17+'Trade Data'!$C18*'Trade Data'!M18+'Trade Data'!$C19*'Trade Data'!M19+'Trade Data'!$C20*'Trade Data'!M20+'Trade Data'!$C23*'Trade Data'!M23+'Trade Data'!$C24*'Trade Data'!M24+'Trade Data'!$C25*'Trade Data'!M25+'Trade Data'!$C26*'Trade Data'!M26+'Trade Data'!$C27*'Trade Data'!M27+'Trade Data'!$C28*'Trade Data'!M28+'Trade Data'!$C40*'Trade Data'!M40+'Trade Data'!$C42*'Trade Data'!M42+'Trade Data'!$C43*'Trade Data'!M43+'Trade Data'!$C46*'Trade Data'!M46+'Trade Data'!$C56*'Trade Data'!M56+'Trade Data'!$C58*'Trade Data'!M58+'Trade Data'!$C59*'Trade Data'!M59)</f>
        <v>4127.9866916132414</v>
      </c>
      <c r="M10" s="29">
        <f>(1+$B$10)*('Trade Data'!$C6*'Trade Data'!N6+'Trade Data'!$C7*'Trade Data'!N7+'Trade Data'!$C8*'Trade Data'!N8+'Trade Data'!$C9*'Trade Data'!N9+'Trade Data'!$C10*'Trade Data'!N10+'Trade Data'!$C11*'Trade Data'!N11+'Trade Data'!$C12*'Trade Data'!N12+'Trade Data'!$C13*'Trade Data'!N13+'Trade Data'!$C14*'Trade Data'!N14+'Trade Data'!$C15*'Trade Data'!N15+'Trade Data'!$C16*'Trade Data'!N16+'Trade Data'!$C17*'Trade Data'!N17+'Trade Data'!$C18*'Trade Data'!N18+'Trade Data'!$C19*'Trade Data'!N19+'Trade Data'!$C20*'Trade Data'!N20+'Trade Data'!$C23*'Trade Data'!N23+'Trade Data'!$C24*'Trade Data'!N24+'Trade Data'!$C25*'Trade Data'!N25+'Trade Data'!$C26*'Trade Data'!N26+'Trade Data'!$C27*'Trade Data'!N27+'Trade Data'!$C28*'Trade Data'!N28+'Trade Data'!$C40*'Trade Data'!N40+'Trade Data'!$C42*'Trade Data'!N42+'Trade Data'!$C43*'Trade Data'!N43+'Trade Data'!$C46*'Trade Data'!N46+'Trade Data'!$C56*'Trade Data'!N56+'Trade Data'!$C58*'Trade Data'!N58+'Trade Data'!$C59*'Trade Data'!N59)</f>
        <v>5921.0814756184109</v>
      </c>
      <c r="N10" s="29">
        <f>(1+$B$10)*('Trade Data'!$C6*'Trade Data'!O6+'Trade Data'!$C7*'Trade Data'!O7+'Trade Data'!$C8*'Trade Data'!O8+'Trade Data'!$C9*'Trade Data'!O9+'Trade Data'!$C10*'Trade Data'!O10+'Trade Data'!$C11*'Trade Data'!O11+'Trade Data'!$C12*'Trade Data'!O12+'Trade Data'!$C13*'Trade Data'!O13+'Trade Data'!$C14*'Trade Data'!O14+'Trade Data'!$C15*'Trade Data'!O15+'Trade Data'!$C16*'Trade Data'!O16+'Trade Data'!$C17*'Trade Data'!O17+'Trade Data'!$C18*'Trade Data'!O18+'Trade Data'!$C19*'Trade Data'!O19+'Trade Data'!$C20*'Trade Data'!O20+'Trade Data'!$C23*'Trade Data'!O23+'Trade Data'!$C24*'Trade Data'!O24+'Trade Data'!$C25*'Trade Data'!O25+'Trade Data'!$C26*'Trade Data'!O26+'Trade Data'!$C27*'Trade Data'!O27+'Trade Data'!$C28*'Trade Data'!O28+'Trade Data'!$C40*'Trade Data'!O40+'Trade Data'!$C42*'Trade Data'!O42+'Trade Data'!$C43*'Trade Data'!O43+'Trade Data'!$C46*'Trade Data'!O46+'Trade Data'!$C56*'Trade Data'!O56+'Trade Data'!$C58*'Trade Data'!O58+'Trade Data'!$C59*'Trade Data'!O59)</f>
        <v>5704.8133242192907</v>
      </c>
      <c r="O10" s="29">
        <f>(1+$B$10)*('Trade Data'!$C6*'Trade Data'!P6+'Trade Data'!$C7*'Trade Data'!P7+'Trade Data'!$C8*'Trade Data'!P8+'Trade Data'!$C9*'Trade Data'!P9+'Trade Data'!$C10*'Trade Data'!P10+'Trade Data'!$C11*'Trade Data'!P11+'Trade Data'!$C12*'Trade Data'!P12+'Trade Data'!$C13*'Trade Data'!P13+'Trade Data'!$C14*'Trade Data'!P14+'Trade Data'!$C15*'Trade Data'!P15+'Trade Data'!$C16*'Trade Data'!P16+'Trade Data'!$C17*'Trade Data'!P17+'Trade Data'!$C18*'Trade Data'!P18+'Trade Data'!$C19*'Trade Data'!P19+'Trade Data'!$C20*'Trade Data'!P20+'Trade Data'!$C23*'Trade Data'!P23+'Trade Data'!$C24*'Trade Data'!P24+'Trade Data'!$C25*'Trade Data'!P25+'Trade Data'!$C26*'Trade Data'!P26+'Trade Data'!$C27*'Trade Data'!P27+'Trade Data'!$C28*'Trade Data'!P28+'Trade Data'!$C40*'Trade Data'!P40+'Trade Data'!$C42*'Trade Data'!P42+'Trade Data'!$C43*'Trade Data'!P43+'Trade Data'!$C46*'Trade Data'!P46+'Trade Data'!$C56*'Trade Data'!P56+'Trade Data'!$C58*'Trade Data'!P58+'Trade Data'!$C59*'Trade Data'!P59)</f>
        <v>6815.7594907867815</v>
      </c>
      <c r="P10" s="29">
        <f>(1+$B$10)*('Trade Data'!$C6*'Trade Data'!Q6+'Trade Data'!$C7*'Trade Data'!Q7+'Trade Data'!$C8*'Trade Data'!Q8+'Trade Data'!$C9*'Trade Data'!Q9+'Trade Data'!$C10*'Trade Data'!Q10+'Trade Data'!$C11*'Trade Data'!Q11+'Trade Data'!$C12*'Trade Data'!Q12+'Trade Data'!$C13*'Trade Data'!Q13+'Trade Data'!$C14*'Trade Data'!Q14+'Trade Data'!$C15*'Trade Data'!Q15+'Trade Data'!$C16*'Trade Data'!Q16+'Trade Data'!$C17*'Trade Data'!Q17+'Trade Data'!$C18*'Trade Data'!Q18+'Trade Data'!$C19*'Trade Data'!Q19+'Trade Data'!$C20*'Trade Data'!Q20+'Trade Data'!$C23*'Trade Data'!Q23+'Trade Data'!$C24*'Trade Data'!Q24+'Trade Data'!$C25*'Trade Data'!Q25+'Trade Data'!$C26*'Trade Data'!Q26+'Trade Data'!$C27*'Trade Data'!Q27+'Trade Data'!$C28*'Trade Data'!Q28+'Trade Data'!$C40*'Trade Data'!Q40+'Trade Data'!$C42*'Trade Data'!Q42+'Trade Data'!$C43*'Trade Data'!Q43+'Trade Data'!$C46*'Trade Data'!Q46+'Trade Data'!$C56*'Trade Data'!Q56+'Trade Data'!$C58*'Trade Data'!Q58+'Trade Data'!$C59*'Trade Data'!Q59)</f>
        <v>5603.8167029015158</v>
      </c>
      <c r="Q10" s="29">
        <f>(1+$B$10)*('Trade Data'!$C6*'Trade Data'!R6+'Trade Data'!$C7*'Trade Data'!R7+'Trade Data'!$C8*'Trade Data'!R8+'Trade Data'!$C9*'Trade Data'!R9+'Trade Data'!$C10*'Trade Data'!R10+'Trade Data'!$C11*'Trade Data'!R11+'Trade Data'!$C12*'Trade Data'!R12+'Trade Data'!$C13*'Trade Data'!R13+'Trade Data'!$C14*'Trade Data'!R14+'Trade Data'!$C15*'Trade Data'!R15+'Trade Data'!$C16*'Trade Data'!R16+'Trade Data'!$C17*'Trade Data'!R17+'Trade Data'!$C18*'Trade Data'!R18+'Trade Data'!$C19*'Trade Data'!R19+'Trade Data'!$C20*'Trade Data'!R20+'Trade Data'!$C23*'Trade Data'!R23+'Trade Data'!$C24*'Trade Data'!R24+'Trade Data'!$C25*'Trade Data'!R25+'Trade Data'!$C26*'Trade Data'!R26+'Trade Data'!$C27*'Trade Data'!R27+'Trade Data'!$C28*'Trade Data'!R28+'Trade Data'!$C40*'Trade Data'!R40+'Trade Data'!$C42*'Trade Data'!R42+'Trade Data'!$C43*'Trade Data'!R43+'Trade Data'!$C46*'Trade Data'!R46+'Trade Data'!$C56*'Trade Data'!R56+'Trade Data'!$C58*'Trade Data'!R58+'Trade Data'!$C59*'Trade Data'!R59)</f>
        <v>4304.2086221288901</v>
      </c>
      <c r="R10" s="29">
        <f>(1+$B$10)*('Trade Data'!$C6*'Trade Data'!S6+'Trade Data'!$C7*'Trade Data'!S7+'Trade Data'!$C8*'Trade Data'!S8+'Trade Data'!$C9*'Trade Data'!S9+'Trade Data'!$C10*'Trade Data'!S10+'Trade Data'!$C11*'Trade Data'!S11+'Trade Data'!$C12*'Trade Data'!S12+'Trade Data'!$C13*'Trade Data'!S13+'Trade Data'!$C14*'Trade Data'!S14+'Trade Data'!$C15*'Trade Data'!S15+'Trade Data'!$C16*'Trade Data'!S16+'Trade Data'!$C17*'Trade Data'!S17+'Trade Data'!$C18*'Trade Data'!S18+'Trade Data'!$C19*'Trade Data'!S19+'Trade Data'!$C20*'Trade Data'!S20+'Trade Data'!$C23*'Trade Data'!S23+'Trade Data'!$C24*'Trade Data'!S24+'Trade Data'!$C25*'Trade Data'!S25+'Trade Data'!$C26*'Trade Data'!S26+'Trade Data'!$C27*'Trade Data'!S27+'Trade Data'!$C28*'Trade Data'!S28+'Trade Data'!$C40*'Trade Data'!S40+'Trade Data'!$C42*'Trade Data'!S42+'Trade Data'!$C43*'Trade Data'!S43+'Trade Data'!$C46*'Trade Data'!S46+'Trade Data'!$C56*'Trade Data'!S56+'Trade Data'!$C58*'Trade Data'!S58+'Trade Data'!$C59*'Trade Data'!S59)</f>
        <v>6196.3584280382283</v>
      </c>
      <c r="S10" s="29">
        <f>(1+$B$10)*('Trade Data'!$C6*'Trade Data'!T6+'Trade Data'!$C7*'Trade Data'!T7+'Trade Data'!$C8*'Trade Data'!T8+'Trade Data'!$C9*'Trade Data'!T9+'Trade Data'!$C10*'Trade Data'!T10+'Trade Data'!$C11*'Trade Data'!T11+'Trade Data'!$C12*'Trade Data'!T12+'Trade Data'!$C13*'Trade Data'!T13+'Trade Data'!$C14*'Trade Data'!T14+'Trade Data'!$C15*'Trade Data'!T15+'Trade Data'!$C16*'Trade Data'!T16+'Trade Data'!$C17*'Trade Data'!T17+'Trade Data'!$C18*'Trade Data'!T18+'Trade Data'!$C19*'Trade Data'!T19+'Trade Data'!$C20*'Trade Data'!T20+'Trade Data'!$C23*'Trade Data'!T23+'Trade Data'!$C24*'Trade Data'!T24+'Trade Data'!$C25*'Trade Data'!T25+'Trade Data'!$C26*'Trade Data'!T26+'Trade Data'!$C27*'Trade Data'!T27+'Trade Data'!$C28*'Trade Data'!T28+'Trade Data'!$C40*'Trade Data'!T40+'Trade Data'!$C42*'Trade Data'!T42+'Trade Data'!$C43*'Trade Data'!T43+'Trade Data'!$C46*'Trade Data'!T46+'Trade Data'!$C56*'Trade Data'!T56+'Trade Data'!$C58*'Trade Data'!T58+'Trade Data'!$C59*'Trade Data'!T59)</f>
        <v>4500.4172355263518</v>
      </c>
      <c r="T10" s="29">
        <f>(1+$B$10)*('Trade Data'!$C6*'Trade Data'!U6+'Trade Data'!$C7*'Trade Data'!U7+'Trade Data'!$C8*'Trade Data'!U8+'Trade Data'!$C9*'Trade Data'!U9+'Trade Data'!$C10*'Trade Data'!U10+'Trade Data'!$C11*'Trade Data'!U11+'Trade Data'!$C12*'Trade Data'!U12+'Trade Data'!$C13*'Trade Data'!U13+'Trade Data'!$C14*'Trade Data'!U14+'Trade Data'!$C15*'Trade Data'!U15+'Trade Data'!$C16*'Trade Data'!U16+'Trade Data'!$C17*'Trade Data'!U17+'Trade Data'!$C18*'Trade Data'!U18+'Trade Data'!$C19*'Trade Data'!U19+'Trade Data'!$C20*'Trade Data'!U20+'Trade Data'!$C23*'Trade Data'!U23+'Trade Data'!$C24*'Trade Data'!U24+'Trade Data'!$C25*'Trade Data'!U25+'Trade Data'!$C26*'Trade Data'!U26+'Trade Data'!$C27*'Trade Data'!U27+'Trade Data'!$C28*'Trade Data'!U28+'Trade Data'!$C40*'Trade Data'!U40+'Trade Data'!$C42*'Trade Data'!U42+'Trade Data'!$C43*'Trade Data'!U43+'Trade Data'!$C46*'Trade Data'!U46+'Trade Data'!$C56*'Trade Data'!U56+'Trade Data'!$C58*'Trade Data'!U58+'Trade Data'!$C59*'Trade Data'!U59)</f>
        <v>2979.7571427187381</v>
      </c>
      <c r="U10" s="29">
        <f>(1+$B$10)*('Trade Data'!$C6*'Trade Data'!V6+'Trade Data'!$C7*'Trade Data'!V7+'Trade Data'!$C8*'Trade Data'!V8+'Trade Data'!$C9*'Trade Data'!V9+'Trade Data'!$C10*'Trade Data'!V10+'Trade Data'!$C11*'Trade Data'!V11+'Trade Data'!$C12*'Trade Data'!V12+'Trade Data'!$C13*'Trade Data'!V13+'Trade Data'!$C14*'Trade Data'!V14+'Trade Data'!$C15*'Trade Data'!V15+'Trade Data'!$C16*'Trade Data'!V16+'Trade Data'!$C17*'Trade Data'!V17+'Trade Data'!$C18*'Trade Data'!V18+'Trade Data'!$C19*'Trade Data'!V19+'Trade Data'!$C20*'Trade Data'!V20+'Trade Data'!$C23*'Trade Data'!V23+'Trade Data'!$C24*'Trade Data'!V24+'Trade Data'!$C25*'Trade Data'!V25+'Trade Data'!$C26*'Trade Data'!V26+'Trade Data'!$C27*'Trade Data'!V27+'Trade Data'!$C28*'Trade Data'!V28+'Trade Data'!$C40*'Trade Data'!V40+'Trade Data'!$C42*'Trade Data'!V42+'Trade Data'!$C43*'Trade Data'!V43+'Trade Data'!$C46*'Trade Data'!V46+'Trade Data'!$C56*'Trade Data'!V56+'Trade Data'!$C58*'Trade Data'!V58+'Trade Data'!$C59*'Trade Data'!V59)</f>
        <v>4121.9903856565161</v>
      </c>
      <c r="V10" s="29">
        <f>(1+$B$10)*('Trade Data'!$C6*'Trade Data'!W6+'Trade Data'!$C7*'Trade Data'!W7+'Trade Data'!$C8*'Trade Data'!W8+'Trade Data'!$C9*'Trade Data'!W9+'Trade Data'!$C10*'Trade Data'!W10+'Trade Data'!$C11*'Trade Data'!W11+'Trade Data'!$C12*'Trade Data'!W12+'Trade Data'!$C13*'Trade Data'!W13+'Trade Data'!$C14*'Trade Data'!W14+'Trade Data'!$C15*'Trade Data'!W15+'Trade Data'!$C16*'Trade Data'!W16+'Trade Data'!$C17*'Trade Data'!W17+'Trade Data'!$C18*'Trade Data'!W18+'Trade Data'!$C19*'Trade Data'!W19+'Trade Data'!$C20*'Trade Data'!W20+'Trade Data'!$C23*'Trade Data'!W23+'Trade Data'!$C24*'Trade Data'!W24+'Trade Data'!$C25*'Trade Data'!W25+'Trade Data'!$C26*'Trade Data'!W26+'Trade Data'!$C27*'Trade Data'!W27+'Trade Data'!$C28*'Trade Data'!W28+'Trade Data'!$C40*'Trade Data'!W40+'Trade Data'!$C42*'Trade Data'!W42+'Trade Data'!$C43*'Trade Data'!W43+'Trade Data'!$C46*'Trade Data'!W46+'Trade Data'!$C56*'Trade Data'!W56+'Trade Data'!$C58*'Trade Data'!W58+'Trade Data'!$C59*'Trade Data'!W59)</f>
        <v>3507.6805039229762</v>
      </c>
      <c r="W10" s="29">
        <f>(1+$B$10)*('Trade Data'!$C6*'Trade Data'!X6+'Trade Data'!$C7*'Trade Data'!X7+'Trade Data'!$C8*'Trade Data'!X8+'Trade Data'!$C9*'Trade Data'!X9+'Trade Data'!$C10*'Trade Data'!X10+'Trade Data'!$C11*'Trade Data'!X11+'Trade Data'!$C12*'Trade Data'!X12+'Trade Data'!$C13*'Trade Data'!X13+'Trade Data'!$C14*'Trade Data'!X14+'Trade Data'!$C15*'Trade Data'!X15+'Trade Data'!$C16*'Trade Data'!X16+'Trade Data'!$C17*'Trade Data'!X17+'Trade Data'!$C18*'Trade Data'!X18+'Trade Data'!$C19*'Trade Data'!X19+'Trade Data'!$C20*'Trade Data'!X20+'Trade Data'!$C23*'Trade Data'!X23+'Trade Data'!$C24*'Trade Data'!X24+'Trade Data'!$C25*'Trade Data'!X25+'Trade Data'!$C26*'Trade Data'!X26+'Trade Data'!$C27*'Trade Data'!X27+'Trade Data'!$C28*'Trade Data'!X28+'Trade Data'!$C40*'Trade Data'!X40+'Trade Data'!$C42*'Trade Data'!X42+'Trade Data'!$C43*'Trade Data'!X43+'Trade Data'!$C46*'Trade Data'!X46+'Trade Data'!$C56*'Trade Data'!X56+'Trade Data'!$C58*'Trade Data'!X58+'Trade Data'!$C59*'Trade Data'!X59)</f>
        <v>4818.7013724100643</v>
      </c>
    </row>
    <row r="11" spans="1:23" x14ac:dyDescent="0.25">
      <c r="A11" s="1" t="s">
        <v>70</v>
      </c>
      <c r="B11" s="43">
        <f>0.287325</f>
        <v>0.287325</v>
      </c>
      <c r="C11" s="23">
        <f>(1+$B$11)*('Trade Data'!$C57*'Trade Data'!D57)</f>
        <v>8.1437223520574999</v>
      </c>
      <c r="D11" s="23">
        <f>(1+$B$11)*('Trade Data'!$C57*'Trade Data'!E57)</f>
        <v>10.0314727247475</v>
      </c>
      <c r="E11" s="23">
        <f>(1+$B$11)*('Trade Data'!$C57*'Trade Data'!F57)</f>
        <v>24.493449513195003</v>
      </c>
      <c r="F11" s="23">
        <f>(1+$B$11)*('Trade Data'!$C57*'Trade Data'!G57)</f>
        <v>24.879594490335002</v>
      </c>
      <c r="G11" s="23">
        <f>(1+$B$11)*('Trade Data'!$C57*'Trade Data'!H57)</f>
        <v>13.409611000402501</v>
      </c>
      <c r="H11" s="23">
        <f>(1+$B$11)*('Trade Data'!$C57*'Trade Data'!I57)</f>
        <v>15.859399229212501</v>
      </c>
      <c r="I11" s="23">
        <f>(1+$B$11)*('Trade Data'!$C57*'Trade Data'!J57)</f>
        <v>15.485558504422501</v>
      </c>
      <c r="J11" s="23">
        <f>(1+$B$11)*('Trade Data'!$C57*'Trade Data'!K57)</f>
        <v>14.454525880080002</v>
      </c>
      <c r="K11" s="23">
        <f>(1+$B$11)*('Trade Data'!$C57*'Trade Data'!L57)</f>
        <v>16.650463190151374</v>
      </c>
      <c r="L11" s="23">
        <f>(1+$B$11)*('Trade Data'!$C57*'Trade Data'!M57)</f>
        <v>16.455979176752699</v>
      </c>
      <c r="M11" s="23">
        <f>(1+$B$11)*('Trade Data'!$C57*'Trade Data'!N57)</f>
        <v>15.4665790908993</v>
      </c>
      <c r="N11" s="23">
        <f>(1+$B$11)*('Trade Data'!$C57*'Trade Data'!O57)</f>
        <v>17.837144027425129</v>
      </c>
      <c r="O11" s="23">
        <f>(1+$B$11)*('Trade Data'!$C57*'Trade Data'!P57)</f>
        <v>14.359311531907879</v>
      </c>
      <c r="P11" s="23">
        <f>(1+$B$11)*('Trade Data'!$C57*'Trade Data'!Q57)</f>
        <v>18.160266844161001</v>
      </c>
      <c r="Q11" s="23">
        <f>(1+$B$11)*('Trade Data'!$C57*'Trade Data'!R57)</f>
        <v>15.606763465459725</v>
      </c>
      <c r="R11" s="23">
        <f>(1+$B$11)*('Trade Data'!$C57*'Trade Data'!S57)</f>
        <v>13.813753391234549</v>
      </c>
      <c r="S11" s="23">
        <f>(1+$B$11)*('Trade Data'!$C57*'Trade Data'!T57)</f>
        <v>14.675684539355775</v>
      </c>
      <c r="T11" s="23">
        <f>(1+$B$11)*('Trade Data'!$C57*'Trade Data'!U57)</f>
        <v>27.659466880987502</v>
      </c>
      <c r="U11" s="23">
        <f>(1+$B$11)*('Trade Data'!$C57*'Trade Data'!V57)</f>
        <v>57.378754816987509</v>
      </c>
      <c r="V11" s="23">
        <f>(1+$B$11)*('Trade Data'!$C57*'Trade Data'!W57)</f>
        <v>11.494539857970002</v>
      </c>
      <c r="W11" s="23">
        <f>(1+$B$11)*('Trade Data'!$C57*'Trade Data'!X57)</f>
        <v>3.8482441340850007</v>
      </c>
    </row>
    <row r="12" spans="1:23" x14ac:dyDescent="0.25">
      <c r="A12" s="3" t="s">
        <v>81</v>
      </c>
      <c r="B12" s="3"/>
      <c r="C12" s="32">
        <f t="shared" ref="C12:F12" si="2">SUM(C8:C11)</f>
        <v>5776.6514704921938</v>
      </c>
      <c r="D12" s="32">
        <f t="shared" si="2"/>
        <v>8370.9480141959648</v>
      </c>
      <c r="E12" s="32">
        <f t="shared" si="2"/>
        <v>7165.3438915979259</v>
      </c>
      <c r="F12" s="32">
        <f t="shared" si="2"/>
        <v>8619.2593785563931</v>
      </c>
      <c r="G12" s="32">
        <f t="shared" ref="G12" si="3">SUM(G8:G11)</f>
        <v>9203.1912619003742</v>
      </c>
      <c r="H12" s="32">
        <f t="shared" ref="H12:U12" si="4">SUM(H8:H11)</f>
        <v>10115.641077872977</v>
      </c>
      <c r="I12" s="32">
        <f t="shared" si="4"/>
        <v>9206.8765937490789</v>
      </c>
      <c r="J12" s="32">
        <f t="shared" si="4"/>
        <v>8420.2513245472946</v>
      </c>
      <c r="K12" s="32">
        <f t="shared" si="4"/>
        <v>12387.197637737838</v>
      </c>
      <c r="L12" s="32">
        <f t="shared" si="4"/>
        <v>13034.023233491869</v>
      </c>
      <c r="M12" s="32">
        <f t="shared" si="4"/>
        <v>11466.231950126088</v>
      </c>
      <c r="N12" s="32">
        <f t="shared" si="4"/>
        <v>12401.125387446145</v>
      </c>
      <c r="O12" s="32">
        <f t="shared" si="4"/>
        <v>13455.131059000947</v>
      </c>
      <c r="P12" s="32">
        <f t="shared" si="4"/>
        <v>12514.732855030452</v>
      </c>
      <c r="Q12" s="32">
        <f t="shared" si="4"/>
        <v>8689.7117343222144</v>
      </c>
      <c r="R12" s="32">
        <f t="shared" si="4"/>
        <v>9410.7255761418783</v>
      </c>
      <c r="S12" s="32">
        <f t="shared" si="4"/>
        <v>8019.4584568107985</v>
      </c>
      <c r="T12" s="32">
        <f t="shared" si="4"/>
        <v>5592.5558061173615</v>
      </c>
      <c r="U12" s="32">
        <f t="shared" si="4"/>
        <v>7672.05544176275</v>
      </c>
      <c r="V12" s="32">
        <f t="shared" ref="V12:W12" si="5">SUM(V8:V11)</f>
        <v>6953.6039853859684</v>
      </c>
      <c r="W12" s="32">
        <f t="shared" si="5"/>
        <v>8611.0841070265233</v>
      </c>
    </row>
    <row r="13" spans="1:23" ht="15.75" thickBot="1" x14ac:dyDescent="0.3">
      <c r="A13" s="7"/>
      <c r="B13" s="7"/>
      <c r="C13" s="7"/>
      <c r="D13" s="7"/>
      <c r="E13" s="7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ht="15.75" thickTop="1" x14ac:dyDescent="0.25">
      <c r="A14" s="1"/>
      <c r="B14" s="1"/>
      <c r="C14" s="1"/>
      <c r="D14" s="1"/>
      <c r="E14" s="1"/>
    </row>
    <row r="15" spans="1:23" x14ac:dyDescent="0.25">
      <c r="A15" s="2"/>
      <c r="F15" s="24"/>
    </row>
    <row r="16" spans="1:23" x14ac:dyDescent="0.25">
      <c r="F16" s="2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X79"/>
  <sheetViews>
    <sheetView workbookViewId="0">
      <pane xSplit="2" ySplit="3" topLeftCell="F29" activePane="bottomRight" state="frozen"/>
      <selection pane="topRight" activeCell="C1" sqref="C1"/>
      <selection pane="bottomLeft" activeCell="A4" sqref="A4"/>
      <selection pane="bottomRight" activeCell="V60" sqref="V60"/>
    </sheetView>
  </sheetViews>
  <sheetFormatPr defaultRowHeight="15" x14ac:dyDescent="0.25"/>
  <cols>
    <col min="1" max="1" width="9.140625" customWidth="1"/>
    <col min="2" max="2" width="49.7109375" bestFit="1" customWidth="1"/>
    <col min="3" max="3" width="7.5703125" bestFit="1" customWidth="1"/>
    <col min="4" max="4" width="12.85546875" bestFit="1" customWidth="1"/>
    <col min="5" max="23" width="10.7109375" customWidth="1"/>
  </cols>
  <sheetData>
    <row r="1" spans="1:24" x14ac:dyDescent="0.25">
      <c r="A1" s="11" t="s">
        <v>0</v>
      </c>
    </row>
    <row r="2" spans="1:24" ht="16.5" customHeight="1" x14ac:dyDescent="0.25">
      <c r="A2" s="39" t="s">
        <v>1</v>
      </c>
    </row>
    <row r="3" spans="1:24" s="46" customFormat="1" ht="33" customHeight="1" x14ac:dyDescent="0.25">
      <c r="A3" s="46" t="s">
        <v>87</v>
      </c>
      <c r="B3" s="46" t="s">
        <v>2</v>
      </c>
      <c r="C3" s="46" t="s">
        <v>86</v>
      </c>
      <c r="D3" s="46" t="s">
        <v>91</v>
      </c>
      <c r="E3" s="46" t="s">
        <v>92</v>
      </c>
      <c r="F3" s="46" t="s">
        <v>93</v>
      </c>
      <c r="G3" s="46" t="s">
        <v>94</v>
      </c>
      <c r="H3" s="46" t="s">
        <v>95</v>
      </c>
      <c r="I3" s="46" t="s">
        <v>96</v>
      </c>
      <c r="J3" s="46" t="s">
        <v>97</v>
      </c>
      <c r="K3" s="46" t="s">
        <v>98</v>
      </c>
      <c r="L3" s="46" t="s">
        <v>99</v>
      </c>
      <c r="M3" s="46" t="s">
        <v>100</v>
      </c>
      <c r="N3" s="46" t="s">
        <v>101</v>
      </c>
      <c r="O3" s="46" t="s">
        <v>102</v>
      </c>
      <c r="P3" s="46" t="s">
        <v>103</v>
      </c>
      <c r="Q3" s="46" t="s">
        <v>104</v>
      </c>
      <c r="R3" s="46" t="s">
        <v>105</v>
      </c>
      <c r="S3" s="46" t="s">
        <v>106</v>
      </c>
      <c r="T3" s="46" t="s">
        <v>107</v>
      </c>
      <c r="U3" s="46" t="s">
        <v>108</v>
      </c>
      <c r="V3" s="46" t="s">
        <v>109</v>
      </c>
      <c r="W3" s="46" t="s">
        <v>114</v>
      </c>
      <c r="X3" s="46" t="s">
        <v>115</v>
      </c>
    </row>
    <row r="4" spans="1:24" x14ac:dyDescent="0.25">
      <c r="A4" s="33">
        <v>695</v>
      </c>
      <c r="B4" s="12" t="s">
        <v>3</v>
      </c>
      <c r="C4" s="44">
        <v>0</v>
      </c>
      <c r="D4" s="45">
        <f>INDEX('[3]SITC NET EXPORTS-M&amp;E '!$D$5:$V$60,MATCH($A4,'[3]SITC NET EXPORTS-M&amp;E '!$B$5:$B$60,0),MATCH(D$3,'[3]SITC NET EXPORTS-M&amp;E '!$D$3:$V$3,0))/1000000</f>
        <v>80.871843999999996</v>
      </c>
      <c r="E4" s="45">
        <f>INDEX('[3]SITC NET EXPORTS-M&amp;E '!$D$5:$V$60,MATCH($A4,'[3]SITC NET EXPORTS-M&amp;E '!$B$5:$B$60,0),MATCH(E$3,'[3]SITC NET EXPORTS-M&amp;E '!$D$3:$V$3,0))/1000000</f>
        <v>958.73413500000004</v>
      </c>
      <c r="F4" s="45">
        <f>INDEX('[3]SITC NET EXPORTS-M&amp;E '!$D$5:$V$60,MATCH($A4,'[3]SITC NET EXPORTS-M&amp;E '!$B$5:$B$60,0),MATCH(F$3,'[3]SITC NET EXPORTS-M&amp;E '!$D$3:$V$3,0))/1000000</f>
        <v>100.98026</v>
      </c>
      <c r="G4" s="45">
        <f>INDEX('[3]SITC NET EXPORTS-M&amp;E '!$D$5:$V$60,MATCH($A4,'[3]SITC NET EXPORTS-M&amp;E '!$B$5:$B$60,0),MATCH(G$3,'[3]SITC NET EXPORTS-M&amp;E '!$D$3:$V$3,0))/1000000</f>
        <v>102.460044</v>
      </c>
      <c r="H4" s="45">
        <f>INDEX('[3]SITC NET EXPORTS-M&amp;E '!$D$5:$V$60,MATCH($A4,'[3]SITC NET EXPORTS-M&amp;E '!$B$5:$B$60,0),MATCH(H$3,'[3]SITC NET EXPORTS-M&amp;E '!$D$3:$V$3,0))/1000000</f>
        <v>119.284634</v>
      </c>
      <c r="I4" s="45">
        <f>INDEX('[3]SITC NET EXPORTS-M&amp;E '!$D$5:$V$60,MATCH($A4,'[3]SITC NET EXPORTS-M&amp;E '!$B$5:$B$60,0),MATCH(I$3,'[3]SITC NET EXPORTS-M&amp;E '!$D$3:$V$3,0))/1000000</f>
        <v>106.438716</v>
      </c>
      <c r="J4" s="45">
        <f>INDEX('[3]SITC NET EXPORTS-M&amp;E '!$D$5:$V$60,MATCH($A4,'[3]SITC NET EXPORTS-M&amp;E '!$B$5:$B$60,0),MATCH(J$3,'[3]SITC NET EXPORTS-M&amp;E '!$D$3:$V$3,0))/1000000</f>
        <v>87.750230000000002</v>
      </c>
      <c r="K4" s="45">
        <f>INDEX('[3]SITC NET EXPORTS-M&amp;E '!$D$5:$V$60,MATCH($A4,'[3]SITC NET EXPORTS-M&amp;E '!$B$5:$B$60,0),MATCH(K$3,'[3]SITC NET EXPORTS-M&amp;E '!$D$3:$V$3,0))/1000000</f>
        <v>98.320346999999998</v>
      </c>
      <c r="L4" s="45">
        <f>INDEX('[3]SITC NET EXPORTS-M&amp;E '!$D$5:$V$60,MATCH($A4,'[3]SITC NET EXPORTS-M&amp;E '!$B$5:$B$60,0),MATCH(L$3,'[3]SITC NET EXPORTS-M&amp;E '!$D$3:$V$3,0))/1000000</f>
        <v>-44.044970000000028</v>
      </c>
      <c r="M4" s="45">
        <f>INDEX('[3]SITC NET EXPORTS-M&amp;E '!$D$5:$V$60,MATCH($A4,'[3]SITC NET EXPORTS-M&amp;E '!$B$5:$B$60,0),MATCH(M$3,'[3]SITC NET EXPORTS-M&amp;E '!$D$3:$V$3,0))/1000000</f>
        <v>150.60421559</v>
      </c>
      <c r="N4" s="45">
        <f>INDEX('[3]SITC NET EXPORTS-M&amp;E '!$D$5:$V$60,MATCH($A4,'[3]SITC NET EXPORTS-M&amp;E '!$B$5:$B$60,0),MATCH(N$3,'[3]SITC NET EXPORTS-M&amp;E '!$D$3:$V$3,0))/1000000</f>
        <v>171.81884542999998</v>
      </c>
      <c r="O4" s="45">
        <f>INDEX('[3]SITC NET EXPORTS-M&amp;E '!$D$5:$V$60,MATCH($A4,'[3]SITC NET EXPORTS-M&amp;E '!$B$5:$B$60,0),MATCH(O$3,'[3]SITC NET EXPORTS-M&amp;E '!$D$3:$V$3,0))/1000000</f>
        <v>155.53340300000002</v>
      </c>
      <c r="P4" s="45">
        <f>INDEX('[3]SITC NET EXPORTS-M&amp;E '!$D$5:$V$60,MATCH($A4,'[3]SITC NET EXPORTS-M&amp;E '!$B$5:$B$60,0),MATCH(P$3,'[3]SITC NET EXPORTS-M&amp;E '!$D$3:$V$3,0))/1000000</f>
        <v>254.86534223999999</v>
      </c>
      <c r="Q4" s="45">
        <f>INDEX('[3]SITC NET EXPORTS-M&amp;E '!$D$5:$V$60,MATCH($A4,'[3]SITC NET EXPORTS-M&amp;E '!$B$5:$B$60,0),MATCH(Q$3,'[3]SITC NET EXPORTS-M&amp;E '!$D$3:$V$3,0))/1000000</f>
        <v>140.41563672999999</v>
      </c>
      <c r="R4" s="45">
        <f>INDEX('[3]SITC NET EXPORTS-M&amp;E '!$D$5:$V$60,MATCH($A4,'[3]SITC NET EXPORTS-M&amp;E '!$B$5:$B$60,0),MATCH(R$3,'[3]SITC NET EXPORTS-M&amp;E '!$D$3:$V$3,0))/1000000</f>
        <v>100.58486934999999</v>
      </c>
      <c r="S4" s="45">
        <f>INDEX('[3]SITC NET EXPORTS-M&amp;E '!$D$5:$V$60,MATCH($A4,'[3]SITC NET EXPORTS-M&amp;E '!$B$5:$B$60,0),MATCH(S$3,'[3]SITC NET EXPORTS-M&amp;E '!$D$3:$V$3,0))/1000000</f>
        <v>108.00260157000002</v>
      </c>
      <c r="T4" s="45">
        <f>INDEX('[3]SITC NET EXPORTS-M&amp;E '!$D$5:$V$60,MATCH($A4,'[3]SITC NET EXPORTS-M&amp;E '!$B$5:$B$60,0),MATCH(T$3,'[3]SITC NET EXPORTS-M&amp;E '!$D$3:$V$3,0))/1000000</f>
        <v>128.42918838</v>
      </c>
      <c r="U4" s="54">
        <v>108.040845</v>
      </c>
      <c r="V4" s="54">
        <v>120.976938</v>
      </c>
      <c r="W4" s="54">
        <v>115.922483</v>
      </c>
      <c r="X4" s="55">
        <v>53.269373999999999</v>
      </c>
    </row>
    <row r="5" spans="1:24" x14ac:dyDescent="0.25">
      <c r="A5" s="33">
        <v>696</v>
      </c>
      <c r="B5" s="12" t="s">
        <v>4</v>
      </c>
      <c r="C5" s="44">
        <v>0</v>
      </c>
      <c r="D5" s="45">
        <f>INDEX('[3]SITC NET EXPORTS-M&amp;E '!$D$5:$V$60,MATCH($A5,'[3]SITC NET EXPORTS-M&amp;E '!$B$5:$B$60,0),MATCH(D$3,'[3]SITC NET EXPORTS-M&amp;E '!$D$3:$V$3,0))/1000000</f>
        <v>14.396086</v>
      </c>
      <c r="E5" s="45">
        <f>INDEX('[3]SITC NET EXPORTS-M&amp;E '!$D$5:$V$60,MATCH($A5,'[3]SITC NET EXPORTS-M&amp;E '!$B$5:$B$60,0),MATCH(E$3,'[3]SITC NET EXPORTS-M&amp;E '!$D$3:$V$3,0))/1000000</f>
        <v>17.48218</v>
      </c>
      <c r="F5" s="45">
        <f>INDEX('[3]SITC NET EXPORTS-M&amp;E '!$D$5:$V$60,MATCH($A5,'[3]SITC NET EXPORTS-M&amp;E '!$B$5:$B$60,0),MATCH(F$3,'[3]SITC NET EXPORTS-M&amp;E '!$D$3:$V$3,0))/1000000</f>
        <v>18.813586000000001</v>
      </c>
      <c r="G5" s="45">
        <f>INDEX('[3]SITC NET EXPORTS-M&amp;E '!$D$5:$V$60,MATCH($A5,'[3]SITC NET EXPORTS-M&amp;E '!$B$5:$B$60,0),MATCH(G$3,'[3]SITC NET EXPORTS-M&amp;E '!$D$3:$V$3,0))/1000000</f>
        <v>17.625451999999999</v>
      </c>
      <c r="H5" s="45">
        <f>INDEX('[3]SITC NET EXPORTS-M&amp;E '!$D$5:$V$60,MATCH($A5,'[3]SITC NET EXPORTS-M&amp;E '!$B$5:$B$60,0),MATCH(H$3,'[3]SITC NET EXPORTS-M&amp;E '!$D$3:$V$3,0))/1000000</f>
        <v>19.236017</v>
      </c>
      <c r="I5" s="45">
        <f>INDEX('[3]SITC NET EXPORTS-M&amp;E '!$D$5:$V$60,MATCH($A5,'[3]SITC NET EXPORTS-M&amp;E '!$B$5:$B$60,0),MATCH(I$3,'[3]SITC NET EXPORTS-M&amp;E '!$D$3:$V$3,0))/1000000</f>
        <v>28.792670000000001</v>
      </c>
      <c r="J5" s="45">
        <f>INDEX('[3]SITC NET EXPORTS-M&amp;E '!$D$5:$V$60,MATCH($A5,'[3]SITC NET EXPORTS-M&amp;E '!$B$5:$B$60,0),MATCH(J$3,'[3]SITC NET EXPORTS-M&amp;E '!$D$3:$V$3,0))/1000000</f>
        <v>32.565213999999997</v>
      </c>
      <c r="K5" s="45">
        <f>INDEX('[3]SITC NET EXPORTS-M&amp;E '!$D$5:$V$60,MATCH($A5,'[3]SITC NET EXPORTS-M&amp;E '!$B$5:$B$60,0),MATCH(K$3,'[3]SITC NET EXPORTS-M&amp;E '!$D$3:$V$3,0))/1000000</f>
        <v>28.197247999999998</v>
      </c>
      <c r="L5" s="45">
        <f>INDEX('[3]SITC NET EXPORTS-M&amp;E '!$D$5:$V$60,MATCH($A5,'[3]SITC NET EXPORTS-M&amp;E '!$B$5:$B$60,0),MATCH(L$3,'[3]SITC NET EXPORTS-M&amp;E '!$D$3:$V$3,0))/1000000</f>
        <v>31.545314300000001</v>
      </c>
      <c r="M5" s="45">
        <f>INDEX('[3]SITC NET EXPORTS-M&amp;E '!$D$5:$V$60,MATCH($A5,'[3]SITC NET EXPORTS-M&amp;E '!$B$5:$B$60,0),MATCH(M$3,'[3]SITC NET EXPORTS-M&amp;E '!$D$3:$V$3,0))/1000000</f>
        <v>41.825228840000001</v>
      </c>
      <c r="N5" s="45">
        <f>INDEX('[3]SITC NET EXPORTS-M&amp;E '!$D$5:$V$60,MATCH($A5,'[3]SITC NET EXPORTS-M&amp;E '!$B$5:$B$60,0),MATCH(N$3,'[3]SITC NET EXPORTS-M&amp;E '!$D$3:$V$3,0))/1000000</f>
        <v>42.153639669999997</v>
      </c>
      <c r="O5" s="45">
        <f>INDEX('[3]SITC NET EXPORTS-M&amp;E '!$D$5:$V$60,MATCH($A5,'[3]SITC NET EXPORTS-M&amp;E '!$B$5:$B$60,0),MATCH(O$3,'[3]SITC NET EXPORTS-M&amp;E '!$D$3:$V$3,0))/1000000</f>
        <v>46.064538180000007</v>
      </c>
      <c r="P5" s="45">
        <f>INDEX('[3]SITC NET EXPORTS-M&amp;E '!$D$5:$V$60,MATCH($A5,'[3]SITC NET EXPORTS-M&amp;E '!$B$5:$B$60,0),MATCH(P$3,'[3]SITC NET EXPORTS-M&amp;E '!$D$3:$V$3,0))/1000000</f>
        <v>49.033591120000004</v>
      </c>
      <c r="Q5" s="45">
        <f>INDEX('[3]SITC NET EXPORTS-M&amp;E '!$D$5:$V$60,MATCH($A5,'[3]SITC NET EXPORTS-M&amp;E '!$B$5:$B$60,0),MATCH(Q$3,'[3]SITC NET EXPORTS-M&amp;E '!$D$3:$V$3,0))/1000000</f>
        <v>43.734461969999998</v>
      </c>
      <c r="R5" s="45">
        <f>INDEX('[3]SITC NET EXPORTS-M&amp;E '!$D$5:$V$60,MATCH($A5,'[3]SITC NET EXPORTS-M&amp;E '!$B$5:$B$60,0),MATCH(R$3,'[3]SITC NET EXPORTS-M&amp;E '!$D$3:$V$3,0))/1000000</f>
        <v>43.346306560000002</v>
      </c>
      <c r="S5" s="45">
        <f>INDEX('[3]SITC NET EXPORTS-M&amp;E '!$D$5:$V$60,MATCH($A5,'[3]SITC NET EXPORTS-M&amp;E '!$B$5:$B$60,0),MATCH(S$3,'[3]SITC NET EXPORTS-M&amp;E '!$D$3:$V$3,0))/1000000</f>
        <v>44.231766810000003</v>
      </c>
      <c r="T5" s="45">
        <f>INDEX('[3]SITC NET EXPORTS-M&amp;E '!$D$5:$V$60,MATCH($A5,'[3]SITC NET EXPORTS-M&amp;E '!$B$5:$B$60,0),MATCH(T$3,'[3]SITC NET EXPORTS-M&amp;E '!$D$3:$V$3,0))/1000000</f>
        <v>44.623154509999999</v>
      </c>
      <c r="U5" s="54">
        <v>24.574757000000002</v>
      </c>
      <c r="V5" s="54">
        <v>27.514754</v>
      </c>
      <c r="W5" s="54">
        <v>34.476987000000001</v>
      </c>
      <c r="X5" s="55">
        <v>33.732784000000002</v>
      </c>
    </row>
    <row r="6" spans="1:24" x14ac:dyDescent="0.25">
      <c r="A6" s="34">
        <v>711</v>
      </c>
      <c r="B6" s="27" t="s">
        <v>5</v>
      </c>
      <c r="C6" s="44">
        <v>1</v>
      </c>
      <c r="D6" s="45">
        <f>INDEX('[3]SITC NET EXPORTS-M&amp;E '!$D$5:$V$60,MATCH($A6,'[3]SITC NET EXPORTS-M&amp;E '!$B$5:$B$60,0),MATCH(D$3,'[3]SITC NET EXPORTS-M&amp;E '!$D$3:$V$3,0))/1000000</f>
        <v>7.5886230000000001</v>
      </c>
      <c r="E6" s="45">
        <f>INDEX('[3]SITC NET EXPORTS-M&amp;E '!$D$5:$V$60,MATCH($A6,'[3]SITC NET EXPORTS-M&amp;E '!$B$5:$B$60,0),MATCH(E$3,'[3]SITC NET EXPORTS-M&amp;E '!$D$3:$V$3,0))/1000000</f>
        <v>7.3431870000000004</v>
      </c>
      <c r="F6" s="45">
        <f>INDEX('[3]SITC NET EXPORTS-M&amp;E '!$D$5:$V$60,MATCH($A6,'[3]SITC NET EXPORTS-M&amp;E '!$B$5:$B$60,0),MATCH(F$3,'[3]SITC NET EXPORTS-M&amp;E '!$D$3:$V$3,0))/1000000</f>
        <v>2.2344080000000002</v>
      </c>
      <c r="G6" s="45">
        <f>INDEX('[3]SITC NET EXPORTS-M&amp;E '!$D$5:$V$60,MATCH($A6,'[3]SITC NET EXPORTS-M&amp;E '!$B$5:$B$60,0),MATCH(G$3,'[3]SITC NET EXPORTS-M&amp;E '!$D$3:$V$3,0))/1000000</f>
        <v>-1.498596</v>
      </c>
      <c r="H6" s="45">
        <f>INDEX('[3]SITC NET EXPORTS-M&amp;E '!$D$5:$V$60,MATCH($A6,'[3]SITC NET EXPORTS-M&amp;E '!$B$5:$B$60,0),MATCH(H$3,'[3]SITC NET EXPORTS-M&amp;E '!$D$3:$V$3,0))/1000000</f>
        <v>-3.1670349999999998</v>
      </c>
      <c r="I6" s="45">
        <f>INDEX('[3]SITC NET EXPORTS-M&amp;E '!$D$5:$V$60,MATCH($A6,'[3]SITC NET EXPORTS-M&amp;E '!$B$5:$B$60,0),MATCH(I$3,'[3]SITC NET EXPORTS-M&amp;E '!$D$3:$V$3,0))/1000000</f>
        <v>55.866137999999999</v>
      </c>
      <c r="J6" s="45">
        <f>INDEX('[3]SITC NET EXPORTS-M&amp;E '!$D$5:$V$60,MATCH($A6,'[3]SITC NET EXPORTS-M&amp;E '!$B$5:$B$60,0),MATCH(J$3,'[3]SITC NET EXPORTS-M&amp;E '!$D$3:$V$3,0))/1000000</f>
        <v>73.667240000000007</v>
      </c>
      <c r="K6" s="45">
        <f>INDEX('[3]SITC NET EXPORTS-M&amp;E '!$D$5:$V$60,MATCH($A6,'[3]SITC NET EXPORTS-M&amp;E '!$B$5:$B$60,0),MATCH(K$3,'[3]SITC NET EXPORTS-M&amp;E '!$D$3:$V$3,0))/1000000</f>
        <v>91.350578999999996</v>
      </c>
      <c r="L6" s="45">
        <f>INDEX('[3]SITC NET EXPORTS-M&amp;E '!$D$5:$V$60,MATCH($A6,'[3]SITC NET EXPORTS-M&amp;E '!$B$5:$B$60,0),MATCH(L$3,'[3]SITC NET EXPORTS-M&amp;E '!$D$3:$V$3,0))/1000000</f>
        <v>9.6377048499999969</v>
      </c>
      <c r="M6" s="45">
        <f>INDEX('[3]SITC NET EXPORTS-M&amp;E '!$D$5:$V$60,MATCH($A6,'[3]SITC NET EXPORTS-M&amp;E '!$B$5:$B$60,0),MATCH(M$3,'[3]SITC NET EXPORTS-M&amp;E '!$D$3:$V$3,0))/1000000</f>
        <v>24.905451890000002</v>
      </c>
      <c r="N6" s="45">
        <f>INDEX('[3]SITC NET EXPORTS-M&amp;E '!$D$5:$V$60,MATCH($A6,'[3]SITC NET EXPORTS-M&amp;E '!$B$5:$B$60,0),MATCH(N$3,'[3]SITC NET EXPORTS-M&amp;E '!$D$3:$V$3,0))/1000000</f>
        <v>52.598708289999998</v>
      </c>
      <c r="O6" s="45">
        <f>INDEX('[3]SITC NET EXPORTS-M&amp;E '!$D$5:$V$60,MATCH($A6,'[3]SITC NET EXPORTS-M&amp;E '!$B$5:$B$60,0),MATCH(O$3,'[3]SITC NET EXPORTS-M&amp;E '!$D$3:$V$3,0))/1000000</f>
        <v>55.499515880000004</v>
      </c>
      <c r="P6" s="45">
        <f>INDEX('[3]SITC NET EXPORTS-M&amp;E '!$D$5:$V$60,MATCH($A6,'[3]SITC NET EXPORTS-M&amp;E '!$B$5:$B$60,0),MATCH(P$3,'[3]SITC NET EXPORTS-M&amp;E '!$D$3:$V$3,0))/1000000</f>
        <v>44.40218891</v>
      </c>
      <c r="Q6" s="45">
        <f>INDEX('[3]SITC NET EXPORTS-M&amp;E '!$D$5:$V$60,MATCH($A6,'[3]SITC NET EXPORTS-M&amp;E '!$B$5:$B$60,0),MATCH(Q$3,'[3]SITC NET EXPORTS-M&amp;E '!$D$3:$V$3,0))/1000000</f>
        <v>17.352693909999996</v>
      </c>
      <c r="R6" s="45">
        <f>INDEX('[3]SITC NET EXPORTS-M&amp;E '!$D$5:$V$60,MATCH($A6,'[3]SITC NET EXPORTS-M&amp;E '!$B$5:$B$60,0),MATCH(R$3,'[3]SITC NET EXPORTS-M&amp;E '!$D$3:$V$3,0))/1000000</f>
        <v>21.198616770000001</v>
      </c>
      <c r="S6" s="45">
        <f>INDEX('[3]SITC NET EXPORTS-M&amp;E '!$D$5:$V$60,MATCH($A6,'[3]SITC NET EXPORTS-M&amp;E '!$B$5:$B$60,0),MATCH(S$3,'[3]SITC NET EXPORTS-M&amp;E '!$D$3:$V$3,0))/1000000</f>
        <v>-19.69159179</v>
      </c>
      <c r="T6" s="45">
        <f>INDEX('[3]SITC NET EXPORTS-M&amp;E '!$D$5:$V$60,MATCH($A6,'[3]SITC NET EXPORTS-M&amp;E '!$B$5:$B$60,0),MATCH(T$3,'[3]SITC NET EXPORTS-M&amp;E '!$D$3:$V$3,0))/1000000</f>
        <v>12.499281979999997</v>
      </c>
      <c r="U6" s="54">
        <v>19.837126000000001</v>
      </c>
      <c r="V6" s="54">
        <v>37.169961999999998</v>
      </c>
      <c r="W6" s="54">
        <v>5.2496809999999998</v>
      </c>
      <c r="X6" s="55">
        <v>-3.1481729999999999</v>
      </c>
    </row>
    <row r="7" spans="1:24" x14ac:dyDescent="0.25">
      <c r="A7" s="34">
        <v>712</v>
      </c>
      <c r="B7" s="27" t="s">
        <v>6</v>
      </c>
      <c r="C7" s="44">
        <v>1</v>
      </c>
      <c r="D7" s="45">
        <f>INDEX('[3]SITC NET EXPORTS-M&amp;E '!$D$5:$V$60,MATCH($A7,'[3]SITC NET EXPORTS-M&amp;E '!$B$5:$B$60,0),MATCH(D$3,'[3]SITC NET EXPORTS-M&amp;E '!$D$3:$V$3,0))/1000000</f>
        <v>27.362159999999999</v>
      </c>
      <c r="E7" s="45">
        <f>INDEX('[3]SITC NET EXPORTS-M&amp;E '!$D$5:$V$60,MATCH($A7,'[3]SITC NET EXPORTS-M&amp;E '!$B$5:$B$60,0),MATCH(E$3,'[3]SITC NET EXPORTS-M&amp;E '!$D$3:$V$3,0))/1000000</f>
        <v>38.232106999999999</v>
      </c>
      <c r="F7" s="45">
        <f>INDEX('[3]SITC NET EXPORTS-M&amp;E '!$D$5:$V$60,MATCH($A7,'[3]SITC NET EXPORTS-M&amp;E '!$B$5:$B$60,0),MATCH(F$3,'[3]SITC NET EXPORTS-M&amp;E '!$D$3:$V$3,0))/1000000</f>
        <v>65.913267000000005</v>
      </c>
      <c r="G7" s="45">
        <f>INDEX('[3]SITC NET EXPORTS-M&amp;E '!$D$5:$V$60,MATCH($A7,'[3]SITC NET EXPORTS-M&amp;E '!$B$5:$B$60,0),MATCH(G$3,'[3]SITC NET EXPORTS-M&amp;E '!$D$3:$V$3,0))/1000000</f>
        <v>86.340907999999999</v>
      </c>
      <c r="H7" s="45">
        <f>INDEX('[3]SITC NET EXPORTS-M&amp;E '!$D$5:$V$60,MATCH($A7,'[3]SITC NET EXPORTS-M&amp;E '!$B$5:$B$60,0),MATCH(H$3,'[3]SITC NET EXPORTS-M&amp;E '!$D$3:$V$3,0))/1000000</f>
        <v>34.878008999999999</v>
      </c>
      <c r="I7" s="45">
        <f>INDEX('[3]SITC NET EXPORTS-M&amp;E '!$D$5:$V$60,MATCH($A7,'[3]SITC NET EXPORTS-M&amp;E '!$B$5:$B$60,0),MATCH(I$3,'[3]SITC NET EXPORTS-M&amp;E '!$D$3:$V$3,0))/1000000</f>
        <v>52.417490000000001</v>
      </c>
      <c r="J7" s="45">
        <f>INDEX('[3]SITC NET EXPORTS-M&amp;E '!$D$5:$V$60,MATCH($A7,'[3]SITC NET EXPORTS-M&amp;E '!$B$5:$B$60,0),MATCH(J$3,'[3]SITC NET EXPORTS-M&amp;E '!$D$3:$V$3,0))/1000000</f>
        <v>93.179458999999994</v>
      </c>
      <c r="K7" s="45">
        <f>INDEX('[3]SITC NET EXPORTS-M&amp;E '!$D$5:$V$60,MATCH($A7,'[3]SITC NET EXPORTS-M&amp;E '!$B$5:$B$60,0),MATCH(K$3,'[3]SITC NET EXPORTS-M&amp;E '!$D$3:$V$3,0))/1000000</f>
        <v>40.503653</v>
      </c>
      <c r="L7" s="45">
        <f>INDEX('[3]SITC NET EXPORTS-M&amp;E '!$D$5:$V$60,MATCH($A7,'[3]SITC NET EXPORTS-M&amp;E '!$B$5:$B$60,0),MATCH(L$3,'[3]SITC NET EXPORTS-M&amp;E '!$D$3:$V$3,0))/1000000</f>
        <v>57.523716710000002</v>
      </c>
      <c r="M7" s="45">
        <f>INDEX('[3]SITC NET EXPORTS-M&amp;E '!$D$5:$V$60,MATCH($A7,'[3]SITC NET EXPORTS-M&amp;E '!$B$5:$B$60,0),MATCH(M$3,'[3]SITC NET EXPORTS-M&amp;E '!$D$3:$V$3,0))/1000000</f>
        <v>67.723315839999998</v>
      </c>
      <c r="N7" s="45">
        <f>INDEX('[3]SITC NET EXPORTS-M&amp;E '!$D$5:$V$60,MATCH($A7,'[3]SITC NET EXPORTS-M&amp;E '!$B$5:$B$60,0),MATCH(N$3,'[3]SITC NET EXPORTS-M&amp;E '!$D$3:$V$3,0))/1000000</f>
        <v>69.40716123</v>
      </c>
      <c r="O7" s="45">
        <f>INDEX('[3]SITC NET EXPORTS-M&amp;E '!$D$5:$V$60,MATCH($A7,'[3]SITC NET EXPORTS-M&amp;E '!$B$5:$B$60,0),MATCH(O$3,'[3]SITC NET EXPORTS-M&amp;E '!$D$3:$V$3,0))/1000000</f>
        <v>66.320400819999989</v>
      </c>
      <c r="P7" s="45">
        <f>INDEX('[3]SITC NET EXPORTS-M&amp;E '!$D$5:$V$60,MATCH($A7,'[3]SITC NET EXPORTS-M&amp;E '!$B$5:$B$60,0),MATCH(P$3,'[3]SITC NET EXPORTS-M&amp;E '!$D$3:$V$3,0))/1000000</f>
        <v>69.619450240000006</v>
      </c>
      <c r="Q7" s="45">
        <f>INDEX('[3]SITC NET EXPORTS-M&amp;E '!$D$5:$V$60,MATCH($A7,'[3]SITC NET EXPORTS-M&amp;E '!$B$5:$B$60,0),MATCH(Q$3,'[3]SITC NET EXPORTS-M&amp;E '!$D$3:$V$3,0))/1000000</f>
        <v>20.345620610000005</v>
      </c>
      <c r="R7" s="45">
        <f>INDEX('[3]SITC NET EXPORTS-M&amp;E '!$D$5:$V$60,MATCH($A7,'[3]SITC NET EXPORTS-M&amp;E '!$B$5:$B$60,0),MATCH(R$3,'[3]SITC NET EXPORTS-M&amp;E '!$D$3:$V$3,0))/1000000</f>
        <v>-60.004869660000004</v>
      </c>
      <c r="S7" s="45">
        <f>INDEX('[3]SITC NET EXPORTS-M&amp;E '!$D$5:$V$60,MATCH($A7,'[3]SITC NET EXPORTS-M&amp;E '!$B$5:$B$60,0),MATCH(S$3,'[3]SITC NET EXPORTS-M&amp;E '!$D$3:$V$3,0))/1000000</f>
        <v>78.022487280000007</v>
      </c>
      <c r="T7" s="45">
        <f>INDEX('[3]SITC NET EXPORTS-M&amp;E '!$D$5:$V$60,MATCH($A7,'[3]SITC NET EXPORTS-M&amp;E '!$B$5:$B$60,0),MATCH(T$3,'[3]SITC NET EXPORTS-M&amp;E '!$D$3:$V$3,0))/1000000</f>
        <v>90.276159520000007</v>
      </c>
      <c r="U7" s="54">
        <v>33.438336999999997</v>
      </c>
      <c r="V7" s="54">
        <v>38.923029</v>
      </c>
      <c r="W7" s="54">
        <v>19.36083</v>
      </c>
      <c r="X7" s="55">
        <v>35.493985000000002</v>
      </c>
    </row>
    <row r="8" spans="1:24" x14ac:dyDescent="0.25">
      <c r="A8" s="34">
        <v>713</v>
      </c>
      <c r="B8" s="27" t="s">
        <v>7</v>
      </c>
      <c r="C8" s="44">
        <v>1</v>
      </c>
      <c r="D8" s="45">
        <f>INDEX('[3]SITC NET EXPORTS-M&amp;E '!$D$5:$V$60,MATCH($A8,'[3]SITC NET EXPORTS-M&amp;E '!$B$5:$B$60,0),MATCH(D$3,'[3]SITC NET EXPORTS-M&amp;E '!$D$3:$V$3,0))/1000000</f>
        <v>67.610080999999994</v>
      </c>
      <c r="E8" s="45">
        <f>INDEX('[3]SITC NET EXPORTS-M&amp;E '!$D$5:$V$60,MATCH($A8,'[3]SITC NET EXPORTS-M&amp;E '!$B$5:$B$60,0),MATCH(E$3,'[3]SITC NET EXPORTS-M&amp;E '!$D$3:$V$3,0))/1000000</f>
        <v>90.004037999999994</v>
      </c>
      <c r="F8" s="45">
        <f>INDEX('[3]SITC NET EXPORTS-M&amp;E '!$D$5:$V$60,MATCH($A8,'[3]SITC NET EXPORTS-M&amp;E '!$B$5:$B$60,0),MATCH(F$3,'[3]SITC NET EXPORTS-M&amp;E '!$D$3:$V$3,0))/1000000</f>
        <v>111.173613</v>
      </c>
      <c r="G8" s="45">
        <f>INDEX('[3]SITC NET EXPORTS-M&amp;E '!$D$5:$V$60,MATCH($A8,'[3]SITC NET EXPORTS-M&amp;E '!$B$5:$B$60,0),MATCH(G$3,'[3]SITC NET EXPORTS-M&amp;E '!$D$3:$V$3,0))/1000000</f>
        <v>39.050995</v>
      </c>
      <c r="H8" s="45">
        <f>INDEX('[3]SITC NET EXPORTS-M&amp;E '!$D$5:$V$60,MATCH($A8,'[3]SITC NET EXPORTS-M&amp;E '!$B$5:$B$60,0),MATCH(H$3,'[3]SITC NET EXPORTS-M&amp;E '!$D$3:$V$3,0))/1000000</f>
        <v>103.233091</v>
      </c>
      <c r="I8" s="45">
        <f>INDEX('[3]SITC NET EXPORTS-M&amp;E '!$D$5:$V$60,MATCH($A8,'[3]SITC NET EXPORTS-M&amp;E '!$B$5:$B$60,0),MATCH(I$3,'[3]SITC NET EXPORTS-M&amp;E '!$D$3:$V$3,0))/1000000</f>
        <v>155.31787399999999</v>
      </c>
      <c r="J8" s="45">
        <f>INDEX('[3]SITC NET EXPORTS-M&amp;E '!$D$5:$V$60,MATCH($A8,'[3]SITC NET EXPORTS-M&amp;E '!$B$5:$B$60,0),MATCH(J$3,'[3]SITC NET EXPORTS-M&amp;E '!$D$3:$V$3,0))/1000000</f>
        <v>151.805825</v>
      </c>
      <c r="K8" s="45">
        <f>INDEX('[3]SITC NET EXPORTS-M&amp;E '!$D$5:$V$60,MATCH($A8,'[3]SITC NET EXPORTS-M&amp;E '!$B$5:$B$60,0),MATCH(K$3,'[3]SITC NET EXPORTS-M&amp;E '!$D$3:$V$3,0))/1000000</f>
        <v>143.471667</v>
      </c>
      <c r="L8" s="45">
        <f>INDEX('[3]SITC NET EXPORTS-M&amp;E '!$D$5:$V$60,MATCH($A8,'[3]SITC NET EXPORTS-M&amp;E '!$B$5:$B$60,0),MATCH(L$3,'[3]SITC NET EXPORTS-M&amp;E '!$D$3:$V$3,0))/1000000</f>
        <v>107.10993867000001</v>
      </c>
      <c r="M8" s="45">
        <f>INDEX('[3]SITC NET EXPORTS-M&amp;E '!$D$5:$V$60,MATCH($A8,'[3]SITC NET EXPORTS-M&amp;E '!$B$5:$B$60,0),MATCH(M$3,'[3]SITC NET EXPORTS-M&amp;E '!$D$3:$V$3,0))/1000000</f>
        <v>172.52750085</v>
      </c>
      <c r="N8" s="45">
        <f>INDEX('[3]SITC NET EXPORTS-M&amp;E '!$D$5:$V$60,MATCH($A8,'[3]SITC NET EXPORTS-M&amp;E '!$B$5:$B$60,0),MATCH(N$3,'[3]SITC NET EXPORTS-M&amp;E '!$D$3:$V$3,0))/1000000</f>
        <v>333.17996173</v>
      </c>
      <c r="O8" s="45">
        <f>INDEX('[3]SITC NET EXPORTS-M&amp;E '!$D$5:$V$60,MATCH($A8,'[3]SITC NET EXPORTS-M&amp;E '!$B$5:$B$60,0),MATCH(O$3,'[3]SITC NET EXPORTS-M&amp;E '!$D$3:$V$3,0))/1000000</f>
        <v>171.65501101000001</v>
      </c>
      <c r="P8" s="45">
        <f>INDEX('[3]SITC NET EXPORTS-M&amp;E '!$D$5:$V$60,MATCH($A8,'[3]SITC NET EXPORTS-M&amp;E '!$B$5:$B$60,0),MATCH(P$3,'[3]SITC NET EXPORTS-M&amp;E '!$D$3:$V$3,0))/1000000</f>
        <v>324.28732067999999</v>
      </c>
      <c r="Q8" s="45">
        <f>INDEX('[3]SITC NET EXPORTS-M&amp;E '!$D$5:$V$60,MATCH($A8,'[3]SITC NET EXPORTS-M&amp;E '!$B$5:$B$60,0),MATCH(Q$3,'[3]SITC NET EXPORTS-M&amp;E '!$D$3:$V$3,0))/1000000</f>
        <v>294.57324311000002</v>
      </c>
      <c r="R8" s="45">
        <f>INDEX('[3]SITC NET EXPORTS-M&amp;E '!$D$5:$V$60,MATCH($A8,'[3]SITC NET EXPORTS-M&amp;E '!$B$5:$B$60,0),MATCH(R$3,'[3]SITC NET EXPORTS-M&amp;E '!$D$3:$V$3,0))/1000000</f>
        <v>164.32280437</v>
      </c>
      <c r="S8" s="45">
        <f>INDEX('[3]SITC NET EXPORTS-M&amp;E '!$D$5:$V$60,MATCH($A8,'[3]SITC NET EXPORTS-M&amp;E '!$B$5:$B$60,0),MATCH(S$3,'[3]SITC NET EXPORTS-M&amp;E '!$D$3:$V$3,0))/1000000</f>
        <v>164.602743</v>
      </c>
      <c r="T8" s="45">
        <f>INDEX('[3]SITC NET EXPORTS-M&amp;E '!$D$5:$V$60,MATCH($A8,'[3]SITC NET EXPORTS-M&amp;E '!$B$5:$B$60,0),MATCH(T$3,'[3]SITC NET EXPORTS-M&amp;E '!$D$3:$V$3,0))/1000000</f>
        <v>239.89507962000002</v>
      </c>
      <c r="U8" s="54">
        <v>92.191563000000002</v>
      </c>
      <c r="V8" s="54">
        <v>93.137191000000001</v>
      </c>
      <c r="W8" s="54">
        <v>110.83754500000001</v>
      </c>
      <c r="X8" s="55">
        <v>100.322699</v>
      </c>
    </row>
    <row r="9" spans="1:24" x14ac:dyDescent="0.25">
      <c r="A9" s="34">
        <v>714</v>
      </c>
      <c r="B9" s="27" t="s">
        <v>8</v>
      </c>
      <c r="C9" s="44">
        <v>0.5</v>
      </c>
      <c r="D9" s="45">
        <f>INDEX('[3]SITC NET EXPORTS-M&amp;E '!$D$5:$V$60,MATCH($A9,'[3]SITC NET EXPORTS-M&amp;E '!$B$5:$B$60,0),MATCH(D$3,'[3]SITC NET EXPORTS-M&amp;E '!$D$3:$V$3,0))/1000000</f>
        <v>87.244657000000004</v>
      </c>
      <c r="E9" s="45">
        <f>INDEX('[3]SITC NET EXPORTS-M&amp;E '!$D$5:$V$60,MATCH($A9,'[3]SITC NET EXPORTS-M&amp;E '!$B$5:$B$60,0),MATCH(E$3,'[3]SITC NET EXPORTS-M&amp;E '!$D$3:$V$3,0))/1000000</f>
        <v>453.30813799999999</v>
      </c>
      <c r="F9" s="45">
        <f>INDEX('[3]SITC NET EXPORTS-M&amp;E '!$D$5:$V$60,MATCH($A9,'[3]SITC NET EXPORTS-M&amp;E '!$B$5:$B$60,0),MATCH(F$3,'[3]SITC NET EXPORTS-M&amp;E '!$D$3:$V$3,0))/1000000</f>
        <v>146.14883699999999</v>
      </c>
      <c r="G9" s="45">
        <f>INDEX('[3]SITC NET EXPORTS-M&amp;E '!$D$5:$V$60,MATCH($A9,'[3]SITC NET EXPORTS-M&amp;E '!$B$5:$B$60,0),MATCH(G$3,'[3]SITC NET EXPORTS-M&amp;E '!$D$3:$V$3,0))/1000000</f>
        <v>577.15829799999995</v>
      </c>
      <c r="H9" s="45">
        <f>INDEX('[3]SITC NET EXPORTS-M&amp;E '!$D$5:$V$60,MATCH($A9,'[3]SITC NET EXPORTS-M&amp;E '!$B$5:$B$60,0),MATCH(H$3,'[3]SITC NET EXPORTS-M&amp;E '!$D$3:$V$3,0))/1000000</f>
        <v>438.54320999999999</v>
      </c>
      <c r="I9" s="45">
        <f>INDEX('[3]SITC NET EXPORTS-M&amp;E '!$D$5:$V$60,MATCH($A9,'[3]SITC NET EXPORTS-M&amp;E '!$B$5:$B$60,0),MATCH(I$3,'[3]SITC NET EXPORTS-M&amp;E '!$D$3:$V$3,0))/1000000</f>
        <v>393.32274000000001</v>
      </c>
      <c r="J9" s="45">
        <f>INDEX('[3]SITC NET EXPORTS-M&amp;E '!$D$5:$V$60,MATCH($A9,'[3]SITC NET EXPORTS-M&amp;E '!$B$5:$B$60,0),MATCH(J$3,'[3]SITC NET EXPORTS-M&amp;E '!$D$3:$V$3,0))/1000000</f>
        <v>950.74868800000002</v>
      </c>
      <c r="K9" s="45">
        <f>INDEX('[3]SITC NET EXPORTS-M&amp;E '!$D$5:$V$60,MATCH($A9,'[3]SITC NET EXPORTS-M&amp;E '!$B$5:$B$60,0),MATCH(K$3,'[3]SITC NET EXPORTS-M&amp;E '!$D$3:$V$3,0))/1000000</f>
        <v>410.33068200000002</v>
      </c>
      <c r="L9" s="45">
        <f>INDEX('[3]SITC NET EXPORTS-M&amp;E '!$D$5:$V$60,MATCH($A9,'[3]SITC NET EXPORTS-M&amp;E '!$B$5:$B$60,0),MATCH(L$3,'[3]SITC NET EXPORTS-M&amp;E '!$D$3:$V$3,0))/1000000</f>
        <v>370.26127413</v>
      </c>
      <c r="M9" s="45">
        <f>INDEX('[3]SITC NET EXPORTS-M&amp;E '!$D$5:$V$60,MATCH($A9,'[3]SITC NET EXPORTS-M&amp;E '!$B$5:$B$60,0),MATCH(M$3,'[3]SITC NET EXPORTS-M&amp;E '!$D$3:$V$3,0))/1000000</f>
        <v>186.83013543999999</v>
      </c>
      <c r="N9" s="45">
        <f>INDEX('[3]SITC NET EXPORTS-M&amp;E '!$D$5:$V$60,MATCH($A9,'[3]SITC NET EXPORTS-M&amp;E '!$B$5:$B$60,0),MATCH(N$3,'[3]SITC NET EXPORTS-M&amp;E '!$D$3:$V$3,0))/1000000</f>
        <v>221.92182481000003</v>
      </c>
      <c r="O9" s="45">
        <f>INDEX('[3]SITC NET EXPORTS-M&amp;E '!$D$5:$V$60,MATCH($A9,'[3]SITC NET EXPORTS-M&amp;E '!$B$5:$B$60,0),MATCH(O$3,'[3]SITC NET EXPORTS-M&amp;E '!$D$3:$V$3,0))/1000000</f>
        <v>228.34134565999997</v>
      </c>
      <c r="P9" s="45">
        <f>INDEX('[3]SITC NET EXPORTS-M&amp;E '!$D$5:$V$60,MATCH($A9,'[3]SITC NET EXPORTS-M&amp;E '!$B$5:$B$60,0),MATCH(P$3,'[3]SITC NET EXPORTS-M&amp;E '!$D$3:$V$3,0))/1000000</f>
        <v>329.00776339000004</v>
      </c>
      <c r="Q9" s="45">
        <f>INDEX('[3]SITC NET EXPORTS-M&amp;E '!$D$5:$V$60,MATCH($A9,'[3]SITC NET EXPORTS-M&amp;E '!$B$5:$B$60,0),MATCH(Q$3,'[3]SITC NET EXPORTS-M&amp;E '!$D$3:$V$3,0))/1000000</f>
        <v>672.22857500999999</v>
      </c>
      <c r="R9" s="45">
        <f>INDEX('[3]SITC NET EXPORTS-M&amp;E '!$D$5:$V$60,MATCH($A9,'[3]SITC NET EXPORTS-M&amp;E '!$B$5:$B$60,0),MATCH(R$3,'[3]SITC NET EXPORTS-M&amp;E '!$D$3:$V$3,0))/1000000</f>
        <v>300.96438604999997</v>
      </c>
      <c r="S9" s="45">
        <f>INDEX('[3]SITC NET EXPORTS-M&amp;E '!$D$5:$V$60,MATCH($A9,'[3]SITC NET EXPORTS-M&amp;E '!$B$5:$B$60,0),MATCH(S$3,'[3]SITC NET EXPORTS-M&amp;E '!$D$3:$V$3,0))/1000000</f>
        <v>545.75306254000009</v>
      </c>
      <c r="T9" s="45">
        <f>INDEX('[3]SITC NET EXPORTS-M&amp;E '!$D$5:$V$60,MATCH($A9,'[3]SITC NET EXPORTS-M&amp;E '!$B$5:$B$60,0),MATCH(T$3,'[3]SITC NET EXPORTS-M&amp;E '!$D$3:$V$3,0))/1000000</f>
        <v>197.16807077999999</v>
      </c>
      <c r="U9" s="54">
        <v>97.247583000000006</v>
      </c>
      <c r="V9" s="54">
        <v>262.14673599999998</v>
      </c>
      <c r="W9" s="54">
        <v>3.0562589999999998</v>
      </c>
      <c r="X9" s="55">
        <v>168.36887200000001</v>
      </c>
    </row>
    <row r="10" spans="1:24" x14ac:dyDescent="0.25">
      <c r="A10" s="34">
        <v>716</v>
      </c>
      <c r="B10" s="27" t="s">
        <v>9</v>
      </c>
      <c r="C10" s="44">
        <v>1</v>
      </c>
      <c r="D10" s="45">
        <f>INDEX('[3]SITC NET EXPORTS-M&amp;E '!$D$5:$V$60,MATCH($A10,'[3]SITC NET EXPORTS-M&amp;E '!$B$5:$B$60,0),MATCH(D$3,'[3]SITC NET EXPORTS-M&amp;E '!$D$3:$V$3,0))/1000000</f>
        <v>59.854089000000002</v>
      </c>
      <c r="E10" s="45">
        <f>INDEX('[3]SITC NET EXPORTS-M&amp;E '!$D$5:$V$60,MATCH($A10,'[3]SITC NET EXPORTS-M&amp;E '!$B$5:$B$60,0),MATCH(E$3,'[3]SITC NET EXPORTS-M&amp;E '!$D$3:$V$3,0))/1000000</f>
        <v>85.735759999999999</v>
      </c>
      <c r="F10" s="45">
        <f>INDEX('[3]SITC NET EXPORTS-M&amp;E '!$D$5:$V$60,MATCH($A10,'[3]SITC NET EXPORTS-M&amp;E '!$B$5:$B$60,0),MATCH(F$3,'[3]SITC NET EXPORTS-M&amp;E '!$D$3:$V$3,0))/1000000</f>
        <v>112.884906</v>
      </c>
      <c r="G10" s="45">
        <f>INDEX('[3]SITC NET EXPORTS-M&amp;E '!$D$5:$V$60,MATCH($A10,'[3]SITC NET EXPORTS-M&amp;E '!$B$5:$B$60,0),MATCH(G$3,'[3]SITC NET EXPORTS-M&amp;E '!$D$3:$V$3,0))/1000000</f>
        <v>211.07359600000001</v>
      </c>
      <c r="H10" s="45">
        <f>INDEX('[3]SITC NET EXPORTS-M&amp;E '!$D$5:$V$60,MATCH($A10,'[3]SITC NET EXPORTS-M&amp;E '!$B$5:$B$60,0),MATCH(H$3,'[3]SITC NET EXPORTS-M&amp;E '!$D$3:$V$3,0))/1000000</f>
        <v>133.12585899999999</v>
      </c>
      <c r="I10" s="45">
        <f>INDEX('[3]SITC NET EXPORTS-M&amp;E '!$D$5:$V$60,MATCH($A10,'[3]SITC NET EXPORTS-M&amp;E '!$B$5:$B$60,0),MATCH(I$3,'[3]SITC NET EXPORTS-M&amp;E '!$D$3:$V$3,0))/1000000</f>
        <v>246.741669</v>
      </c>
      <c r="J10" s="45">
        <f>INDEX('[3]SITC NET EXPORTS-M&amp;E '!$D$5:$V$60,MATCH($A10,'[3]SITC NET EXPORTS-M&amp;E '!$B$5:$B$60,0),MATCH(J$3,'[3]SITC NET EXPORTS-M&amp;E '!$D$3:$V$3,0))/1000000</f>
        <v>295.15084300000001</v>
      </c>
      <c r="K10" s="45">
        <f>INDEX('[3]SITC NET EXPORTS-M&amp;E '!$D$5:$V$60,MATCH($A10,'[3]SITC NET EXPORTS-M&amp;E '!$B$5:$B$60,0),MATCH(K$3,'[3]SITC NET EXPORTS-M&amp;E '!$D$3:$V$3,0))/1000000</f>
        <v>143.58476300000001</v>
      </c>
      <c r="L10" s="45">
        <f>INDEX('[3]SITC NET EXPORTS-M&amp;E '!$D$5:$V$60,MATCH($A10,'[3]SITC NET EXPORTS-M&amp;E '!$B$5:$B$60,0),MATCH(L$3,'[3]SITC NET EXPORTS-M&amp;E '!$D$3:$V$3,0))/1000000</f>
        <v>170.76664023999999</v>
      </c>
      <c r="M10" s="45">
        <f>INDEX('[3]SITC NET EXPORTS-M&amp;E '!$D$5:$V$60,MATCH($A10,'[3]SITC NET EXPORTS-M&amp;E '!$B$5:$B$60,0),MATCH(M$3,'[3]SITC NET EXPORTS-M&amp;E '!$D$3:$V$3,0))/1000000</f>
        <v>155.27556002</v>
      </c>
      <c r="N10" s="45">
        <f>INDEX('[3]SITC NET EXPORTS-M&amp;E '!$D$5:$V$60,MATCH($A10,'[3]SITC NET EXPORTS-M&amp;E '!$B$5:$B$60,0),MATCH(N$3,'[3]SITC NET EXPORTS-M&amp;E '!$D$3:$V$3,0))/1000000</f>
        <v>194.98517389</v>
      </c>
      <c r="O10" s="45">
        <f>INDEX('[3]SITC NET EXPORTS-M&amp;E '!$D$5:$V$60,MATCH($A10,'[3]SITC NET EXPORTS-M&amp;E '!$B$5:$B$60,0),MATCH(O$3,'[3]SITC NET EXPORTS-M&amp;E '!$D$3:$V$3,0))/1000000</f>
        <v>219.21528614999997</v>
      </c>
      <c r="P10" s="45">
        <f>INDEX('[3]SITC NET EXPORTS-M&amp;E '!$D$5:$V$60,MATCH($A10,'[3]SITC NET EXPORTS-M&amp;E '!$B$5:$B$60,0),MATCH(P$3,'[3]SITC NET EXPORTS-M&amp;E '!$D$3:$V$3,0))/1000000</f>
        <v>186.17035804</v>
      </c>
      <c r="Q10" s="45">
        <f>INDEX('[3]SITC NET EXPORTS-M&amp;E '!$D$5:$V$60,MATCH($A10,'[3]SITC NET EXPORTS-M&amp;E '!$B$5:$B$60,0),MATCH(Q$3,'[3]SITC NET EXPORTS-M&amp;E '!$D$3:$V$3,0))/1000000</f>
        <v>207.03262038999998</v>
      </c>
      <c r="R10" s="45">
        <f>INDEX('[3]SITC NET EXPORTS-M&amp;E '!$D$5:$V$60,MATCH($A10,'[3]SITC NET EXPORTS-M&amp;E '!$B$5:$B$60,0),MATCH(R$3,'[3]SITC NET EXPORTS-M&amp;E '!$D$3:$V$3,0))/1000000</f>
        <v>174.46308163999998</v>
      </c>
      <c r="S10" s="45">
        <f>INDEX('[3]SITC NET EXPORTS-M&amp;E '!$D$5:$V$60,MATCH($A10,'[3]SITC NET EXPORTS-M&amp;E '!$B$5:$B$60,0),MATCH(S$3,'[3]SITC NET EXPORTS-M&amp;E '!$D$3:$V$3,0))/1000000</f>
        <v>179.59875878</v>
      </c>
      <c r="T10" s="45">
        <f>INDEX('[3]SITC NET EXPORTS-M&amp;E '!$D$5:$V$60,MATCH($A10,'[3]SITC NET EXPORTS-M&amp;E '!$B$5:$B$60,0),MATCH(T$3,'[3]SITC NET EXPORTS-M&amp;E '!$D$3:$V$3,0))/1000000</f>
        <v>216.31823872000001</v>
      </c>
      <c r="U10" s="54">
        <v>121.746983</v>
      </c>
      <c r="V10" s="54">
        <v>91.375988000000007</v>
      </c>
      <c r="W10" s="54">
        <v>222.72561099999999</v>
      </c>
      <c r="X10" s="55">
        <v>196.07284899999999</v>
      </c>
    </row>
    <row r="11" spans="1:24" x14ac:dyDescent="0.25">
      <c r="A11" s="34">
        <v>718</v>
      </c>
      <c r="B11" s="27" t="s">
        <v>10</v>
      </c>
      <c r="C11" s="44">
        <v>0.5</v>
      </c>
      <c r="D11" s="45">
        <f>INDEX('[3]SITC NET EXPORTS-M&amp;E '!$D$5:$V$60,MATCH($A11,'[3]SITC NET EXPORTS-M&amp;E '!$B$5:$B$60,0),MATCH(D$3,'[3]SITC NET EXPORTS-M&amp;E '!$D$3:$V$3,0))/1000000</f>
        <v>15.343793</v>
      </c>
      <c r="E11" s="45">
        <f>INDEX('[3]SITC NET EXPORTS-M&amp;E '!$D$5:$V$60,MATCH($A11,'[3]SITC NET EXPORTS-M&amp;E '!$B$5:$B$60,0),MATCH(E$3,'[3]SITC NET EXPORTS-M&amp;E '!$D$3:$V$3,0))/1000000</f>
        <v>5.5951950000000004</v>
      </c>
      <c r="F11" s="45">
        <f>INDEX('[3]SITC NET EXPORTS-M&amp;E '!$D$5:$V$60,MATCH($A11,'[3]SITC NET EXPORTS-M&amp;E '!$B$5:$B$60,0),MATCH(F$3,'[3]SITC NET EXPORTS-M&amp;E '!$D$3:$V$3,0))/1000000</f>
        <v>9.7869689999999991</v>
      </c>
      <c r="G11" s="45">
        <f>INDEX('[3]SITC NET EXPORTS-M&amp;E '!$D$5:$V$60,MATCH($A11,'[3]SITC NET EXPORTS-M&amp;E '!$B$5:$B$60,0),MATCH(G$3,'[3]SITC NET EXPORTS-M&amp;E '!$D$3:$V$3,0))/1000000</f>
        <v>11.427621</v>
      </c>
      <c r="H11" s="45">
        <f>INDEX('[3]SITC NET EXPORTS-M&amp;E '!$D$5:$V$60,MATCH($A11,'[3]SITC NET EXPORTS-M&amp;E '!$B$5:$B$60,0),MATCH(H$3,'[3]SITC NET EXPORTS-M&amp;E '!$D$3:$V$3,0))/1000000</f>
        <v>6.4972630000000002</v>
      </c>
      <c r="I11" s="45">
        <f>INDEX('[3]SITC NET EXPORTS-M&amp;E '!$D$5:$V$60,MATCH($A11,'[3]SITC NET EXPORTS-M&amp;E '!$B$5:$B$60,0),MATCH(I$3,'[3]SITC NET EXPORTS-M&amp;E '!$D$3:$V$3,0))/1000000</f>
        <v>28.777839</v>
      </c>
      <c r="J11" s="45">
        <f>INDEX('[3]SITC NET EXPORTS-M&amp;E '!$D$5:$V$60,MATCH($A11,'[3]SITC NET EXPORTS-M&amp;E '!$B$5:$B$60,0),MATCH(J$3,'[3]SITC NET EXPORTS-M&amp;E '!$D$3:$V$3,0))/1000000</f>
        <v>13.935988999999999</v>
      </c>
      <c r="K11" s="45">
        <f>INDEX('[3]SITC NET EXPORTS-M&amp;E '!$D$5:$V$60,MATCH($A11,'[3]SITC NET EXPORTS-M&amp;E '!$B$5:$B$60,0),MATCH(K$3,'[3]SITC NET EXPORTS-M&amp;E '!$D$3:$V$3,0))/1000000</f>
        <v>20.700085000000001</v>
      </c>
      <c r="L11" s="45">
        <f>INDEX('[3]SITC NET EXPORTS-M&amp;E '!$D$5:$V$60,MATCH($A11,'[3]SITC NET EXPORTS-M&amp;E '!$B$5:$B$60,0),MATCH(L$3,'[3]SITC NET EXPORTS-M&amp;E '!$D$3:$V$3,0))/1000000</f>
        <v>10.57645462</v>
      </c>
      <c r="M11" s="45">
        <f>INDEX('[3]SITC NET EXPORTS-M&amp;E '!$D$5:$V$60,MATCH($A11,'[3]SITC NET EXPORTS-M&amp;E '!$B$5:$B$60,0),MATCH(M$3,'[3]SITC NET EXPORTS-M&amp;E '!$D$3:$V$3,0))/1000000</f>
        <v>25.412055089999996</v>
      </c>
      <c r="N11" s="45">
        <f>INDEX('[3]SITC NET EXPORTS-M&amp;E '!$D$5:$V$60,MATCH($A11,'[3]SITC NET EXPORTS-M&amp;E '!$B$5:$B$60,0),MATCH(N$3,'[3]SITC NET EXPORTS-M&amp;E '!$D$3:$V$3,0))/1000000</f>
        <v>30.781762579999999</v>
      </c>
      <c r="O11" s="45">
        <f>INDEX('[3]SITC NET EXPORTS-M&amp;E '!$D$5:$V$60,MATCH($A11,'[3]SITC NET EXPORTS-M&amp;E '!$B$5:$B$60,0),MATCH(O$3,'[3]SITC NET EXPORTS-M&amp;E '!$D$3:$V$3,0))/1000000</f>
        <v>54.424531200000004</v>
      </c>
      <c r="P11" s="45">
        <f>INDEX('[3]SITC NET EXPORTS-M&amp;E '!$D$5:$V$60,MATCH($A11,'[3]SITC NET EXPORTS-M&amp;E '!$B$5:$B$60,0),MATCH(P$3,'[3]SITC NET EXPORTS-M&amp;E '!$D$3:$V$3,0))/1000000</f>
        <v>57.494826920000001</v>
      </c>
      <c r="Q11" s="45">
        <f>INDEX('[3]SITC NET EXPORTS-M&amp;E '!$D$5:$V$60,MATCH($A11,'[3]SITC NET EXPORTS-M&amp;E '!$B$5:$B$60,0),MATCH(Q$3,'[3]SITC NET EXPORTS-M&amp;E '!$D$3:$V$3,0))/1000000</f>
        <v>73.128035999999994</v>
      </c>
      <c r="R11" s="45">
        <f>INDEX('[3]SITC NET EXPORTS-M&amp;E '!$D$5:$V$60,MATCH($A11,'[3]SITC NET EXPORTS-M&amp;E '!$B$5:$B$60,0),MATCH(R$3,'[3]SITC NET EXPORTS-M&amp;E '!$D$3:$V$3,0))/1000000</f>
        <v>29.244822060000001</v>
      </c>
      <c r="S11" s="45">
        <f>INDEX('[3]SITC NET EXPORTS-M&amp;E '!$D$5:$V$60,MATCH($A11,'[3]SITC NET EXPORTS-M&amp;E '!$B$5:$B$60,0),MATCH(S$3,'[3]SITC NET EXPORTS-M&amp;E '!$D$3:$V$3,0))/1000000</f>
        <v>41.414123529999998</v>
      </c>
      <c r="T11" s="45">
        <f>INDEX('[3]SITC NET EXPORTS-M&amp;E '!$D$5:$V$60,MATCH($A11,'[3]SITC NET EXPORTS-M&amp;E '!$B$5:$B$60,0),MATCH(T$3,'[3]SITC NET EXPORTS-M&amp;E '!$D$3:$V$3,0))/1000000</f>
        <v>45.745238199999996</v>
      </c>
      <c r="U11" s="54">
        <v>73.215765000000005</v>
      </c>
      <c r="V11" s="54">
        <v>50.619692000000001</v>
      </c>
      <c r="W11" s="54">
        <v>14.527696000000001</v>
      </c>
      <c r="X11" s="55">
        <v>25.056531</v>
      </c>
    </row>
    <row r="12" spans="1:24" x14ac:dyDescent="0.25">
      <c r="A12" s="34">
        <v>721</v>
      </c>
      <c r="B12" s="27" t="s">
        <v>11</v>
      </c>
      <c r="C12" s="44">
        <v>1</v>
      </c>
      <c r="D12" s="45">
        <f>INDEX('[3]SITC NET EXPORTS-M&amp;E '!$D$5:$V$60,MATCH($A12,'[3]SITC NET EXPORTS-M&amp;E '!$B$5:$B$60,0),MATCH(D$3,'[3]SITC NET EXPORTS-M&amp;E '!$D$3:$V$3,0))/1000000</f>
        <v>27.753809</v>
      </c>
      <c r="E12" s="45">
        <f>INDEX('[3]SITC NET EXPORTS-M&amp;E '!$D$5:$V$60,MATCH($A12,'[3]SITC NET EXPORTS-M&amp;E '!$B$5:$B$60,0),MATCH(E$3,'[3]SITC NET EXPORTS-M&amp;E '!$D$3:$V$3,0))/1000000</f>
        <v>20.702085</v>
      </c>
      <c r="F12" s="45">
        <f>INDEX('[3]SITC NET EXPORTS-M&amp;E '!$D$5:$V$60,MATCH($A12,'[3]SITC NET EXPORTS-M&amp;E '!$B$5:$B$60,0),MATCH(F$3,'[3]SITC NET EXPORTS-M&amp;E '!$D$3:$V$3,0))/1000000</f>
        <v>18.781399</v>
      </c>
      <c r="G12" s="45">
        <f>INDEX('[3]SITC NET EXPORTS-M&amp;E '!$D$5:$V$60,MATCH($A12,'[3]SITC NET EXPORTS-M&amp;E '!$B$5:$B$60,0),MATCH(G$3,'[3]SITC NET EXPORTS-M&amp;E '!$D$3:$V$3,0))/1000000</f>
        <v>13.925882</v>
      </c>
      <c r="H12" s="45">
        <f>INDEX('[3]SITC NET EXPORTS-M&amp;E '!$D$5:$V$60,MATCH($A12,'[3]SITC NET EXPORTS-M&amp;E '!$B$5:$B$60,0),MATCH(H$3,'[3]SITC NET EXPORTS-M&amp;E '!$D$3:$V$3,0))/1000000</f>
        <v>13.580095</v>
      </c>
      <c r="I12" s="45">
        <f>INDEX('[3]SITC NET EXPORTS-M&amp;E '!$D$5:$V$60,MATCH($A12,'[3]SITC NET EXPORTS-M&amp;E '!$B$5:$B$60,0),MATCH(I$3,'[3]SITC NET EXPORTS-M&amp;E '!$D$3:$V$3,0))/1000000</f>
        <v>16.825634000000001</v>
      </c>
      <c r="J12" s="45">
        <f>INDEX('[3]SITC NET EXPORTS-M&amp;E '!$D$5:$V$60,MATCH($A12,'[3]SITC NET EXPORTS-M&amp;E '!$B$5:$B$60,0),MATCH(J$3,'[3]SITC NET EXPORTS-M&amp;E '!$D$3:$V$3,0))/1000000</f>
        <v>27.370604</v>
      </c>
      <c r="K12" s="45">
        <f>INDEX('[3]SITC NET EXPORTS-M&amp;E '!$D$5:$V$60,MATCH($A12,'[3]SITC NET EXPORTS-M&amp;E '!$B$5:$B$60,0),MATCH(K$3,'[3]SITC NET EXPORTS-M&amp;E '!$D$3:$V$3,0))/1000000</f>
        <v>11.558947999999999</v>
      </c>
      <c r="L12" s="45">
        <f>INDEX('[3]SITC NET EXPORTS-M&amp;E '!$D$5:$V$60,MATCH($A12,'[3]SITC NET EXPORTS-M&amp;E '!$B$5:$B$60,0),MATCH(L$3,'[3]SITC NET EXPORTS-M&amp;E '!$D$3:$V$3,0))/1000000</f>
        <v>21.694673490000003</v>
      </c>
      <c r="M12" s="45">
        <f>INDEX('[3]SITC NET EXPORTS-M&amp;E '!$D$5:$V$60,MATCH($A12,'[3]SITC NET EXPORTS-M&amp;E '!$B$5:$B$60,0),MATCH(M$3,'[3]SITC NET EXPORTS-M&amp;E '!$D$3:$V$3,0))/1000000</f>
        <v>22.097780879999998</v>
      </c>
      <c r="N12" s="45">
        <f>INDEX('[3]SITC NET EXPORTS-M&amp;E '!$D$5:$V$60,MATCH($A12,'[3]SITC NET EXPORTS-M&amp;E '!$B$5:$B$60,0),MATCH(N$3,'[3]SITC NET EXPORTS-M&amp;E '!$D$3:$V$3,0))/1000000</f>
        <v>4.0896768699999972</v>
      </c>
      <c r="O12" s="45">
        <f>INDEX('[3]SITC NET EXPORTS-M&amp;E '!$D$5:$V$60,MATCH($A12,'[3]SITC NET EXPORTS-M&amp;E '!$B$5:$B$60,0),MATCH(O$3,'[3]SITC NET EXPORTS-M&amp;E '!$D$3:$V$3,0))/1000000</f>
        <v>23.442948060000003</v>
      </c>
      <c r="P12" s="45">
        <f>INDEX('[3]SITC NET EXPORTS-M&amp;E '!$D$5:$V$60,MATCH($A12,'[3]SITC NET EXPORTS-M&amp;E '!$B$5:$B$60,0),MATCH(P$3,'[3]SITC NET EXPORTS-M&amp;E '!$D$3:$V$3,0))/1000000</f>
        <v>20.92887984</v>
      </c>
      <c r="Q12" s="45">
        <f>INDEX('[3]SITC NET EXPORTS-M&amp;E '!$D$5:$V$60,MATCH($A12,'[3]SITC NET EXPORTS-M&amp;E '!$B$5:$B$60,0),MATCH(Q$3,'[3]SITC NET EXPORTS-M&amp;E '!$D$3:$V$3,0))/1000000</f>
        <v>19.73596487</v>
      </c>
      <c r="R12" s="45">
        <f>INDEX('[3]SITC NET EXPORTS-M&amp;E '!$D$5:$V$60,MATCH($A12,'[3]SITC NET EXPORTS-M&amp;E '!$B$5:$B$60,0),MATCH(R$3,'[3]SITC NET EXPORTS-M&amp;E '!$D$3:$V$3,0))/1000000</f>
        <v>14.942379320000001</v>
      </c>
      <c r="S12" s="45">
        <f>INDEX('[3]SITC NET EXPORTS-M&amp;E '!$D$5:$V$60,MATCH($A12,'[3]SITC NET EXPORTS-M&amp;E '!$B$5:$B$60,0),MATCH(S$3,'[3]SITC NET EXPORTS-M&amp;E '!$D$3:$V$3,0))/1000000</f>
        <v>19.607613319999999</v>
      </c>
      <c r="T12" s="45">
        <f>INDEX('[3]SITC NET EXPORTS-M&amp;E '!$D$5:$V$60,MATCH($A12,'[3]SITC NET EXPORTS-M&amp;E '!$B$5:$B$60,0),MATCH(T$3,'[3]SITC NET EXPORTS-M&amp;E '!$D$3:$V$3,0))/1000000</f>
        <v>16.999756269999999</v>
      </c>
      <c r="U12" s="54">
        <v>26.588255</v>
      </c>
      <c r="V12" s="54">
        <v>20.001556000000001</v>
      </c>
      <c r="W12" s="54">
        <v>32.747861</v>
      </c>
      <c r="X12" s="55">
        <v>21.067063000000001</v>
      </c>
    </row>
    <row r="13" spans="1:24" x14ac:dyDescent="0.25">
      <c r="A13" s="34">
        <v>722</v>
      </c>
      <c r="B13" s="27" t="s">
        <v>12</v>
      </c>
      <c r="C13" s="44">
        <v>1</v>
      </c>
      <c r="D13" s="45">
        <f>INDEX('[3]SITC NET EXPORTS-M&amp;E '!$D$5:$V$60,MATCH($A13,'[3]SITC NET EXPORTS-M&amp;E '!$B$5:$B$60,0),MATCH(D$3,'[3]SITC NET EXPORTS-M&amp;E '!$D$3:$V$3,0))/1000000</f>
        <v>7.7449680000000001</v>
      </c>
      <c r="E13" s="45">
        <f>INDEX('[3]SITC NET EXPORTS-M&amp;E '!$D$5:$V$60,MATCH($A13,'[3]SITC NET EXPORTS-M&amp;E '!$B$5:$B$60,0),MATCH(E$3,'[3]SITC NET EXPORTS-M&amp;E '!$D$3:$V$3,0))/1000000</f>
        <v>11.477829</v>
      </c>
      <c r="F13" s="45">
        <f>INDEX('[3]SITC NET EXPORTS-M&amp;E '!$D$5:$V$60,MATCH($A13,'[3]SITC NET EXPORTS-M&amp;E '!$B$5:$B$60,0),MATCH(F$3,'[3]SITC NET EXPORTS-M&amp;E '!$D$3:$V$3,0))/1000000</f>
        <v>12.864226</v>
      </c>
      <c r="G13" s="45">
        <f>INDEX('[3]SITC NET EXPORTS-M&amp;E '!$D$5:$V$60,MATCH($A13,'[3]SITC NET EXPORTS-M&amp;E '!$B$5:$B$60,0),MATCH(G$3,'[3]SITC NET EXPORTS-M&amp;E '!$D$3:$V$3,0))/1000000</f>
        <v>16.981045000000002</v>
      </c>
      <c r="H13" s="45">
        <f>INDEX('[3]SITC NET EXPORTS-M&amp;E '!$D$5:$V$60,MATCH($A13,'[3]SITC NET EXPORTS-M&amp;E '!$B$5:$B$60,0),MATCH(H$3,'[3]SITC NET EXPORTS-M&amp;E '!$D$3:$V$3,0))/1000000</f>
        <v>16.309777</v>
      </c>
      <c r="I13" s="45">
        <f>INDEX('[3]SITC NET EXPORTS-M&amp;E '!$D$5:$V$60,MATCH($A13,'[3]SITC NET EXPORTS-M&amp;E '!$B$5:$B$60,0),MATCH(I$3,'[3]SITC NET EXPORTS-M&amp;E '!$D$3:$V$3,0))/1000000</f>
        <v>14.233332000000001</v>
      </c>
      <c r="J13" s="45">
        <f>INDEX('[3]SITC NET EXPORTS-M&amp;E '!$D$5:$V$60,MATCH($A13,'[3]SITC NET EXPORTS-M&amp;E '!$B$5:$B$60,0),MATCH(J$3,'[3]SITC NET EXPORTS-M&amp;E '!$D$3:$V$3,0))/1000000</f>
        <v>15.123226000000001</v>
      </c>
      <c r="K13" s="45">
        <f>INDEX('[3]SITC NET EXPORTS-M&amp;E '!$D$5:$V$60,MATCH($A13,'[3]SITC NET EXPORTS-M&amp;E '!$B$5:$B$60,0),MATCH(K$3,'[3]SITC NET EXPORTS-M&amp;E '!$D$3:$V$3,0))/1000000</f>
        <v>18.260683</v>
      </c>
      <c r="L13" s="45">
        <f>INDEX('[3]SITC NET EXPORTS-M&amp;E '!$D$5:$V$60,MATCH($A13,'[3]SITC NET EXPORTS-M&amp;E '!$B$5:$B$60,0),MATCH(L$3,'[3]SITC NET EXPORTS-M&amp;E '!$D$3:$V$3,0))/1000000</f>
        <v>20.599589039999998</v>
      </c>
      <c r="M13" s="45">
        <f>INDEX('[3]SITC NET EXPORTS-M&amp;E '!$D$5:$V$60,MATCH($A13,'[3]SITC NET EXPORTS-M&amp;E '!$B$5:$B$60,0),MATCH(M$3,'[3]SITC NET EXPORTS-M&amp;E '!$D$3:$V$3,0))/1000000</f>
        <v>28.441664890000002</v>
      </c>
      <c r="N13" s="45">
        <f>INDEX('[3]SITC NET EXPORTS-M&amp;E '!$D$5:$V$60,MATCH($A13,'[3]SITC NET EXPORTS-M&amp;E '!$B$5:$B$60,0),MATCH(N$3,'[3]SITC NET EXPORTS-M&amp;E '!$D$3:$V$3,0))/1000000</f>
        <v>16.791833269999998</v>
      </c>
      <c r="O13" s="45">
        <f>INDEX('[3]SITC NET EXPORTS-M&amp;E '!$D$5:$V$60,MATCH($A13,'[3]SITC NET EXPORTS-M&amp;E '!$B$5:$B$60,0),MATCH(O$3,'[3]SITC NET EXPORTS-M&amp;E '!$D$3:$V$3,0))/1000000</f>
        <v>15.74719878</v>
      </c>
      <c r="P13" s="45">
        <f>INDEX('[3]SITC NET EXPORTS-M&amp;E '!$D$5:$V$60,MATCH($A13,'[3]SITC NET EXPORTS-M&amp;E '!$B$5:$B$60,0),MATCH(P$3,'[3]SITC NET EXPORTS-M&amp;E '!$D$3:$V$3,0))/1000000</f>
        <v>14.727481800000001</v>
      </c>
      <c r="Q13" s="45">
        <f>INDEX('[3]SITC NET EXPORTS-M&amp;E '!$D$5:$V$60,MATCH($A13,'[3]SITC NET EXPORTS-M&amp;E '!$B$5:$B$60,0),MATCH(Q$3,'[3]SITC NET EXPORTS-M&amp;E '!$D$3:$V$3,0))/1000000</f>
        <v>5.2668599800000022</v>
      </c>
      <c r="R13" s="45">
        <f>INDEX('[3]SITC NET EXPORTS-M&amp;E '!$D$5:$V$60,MATCH($A13,'[3]SITC NET EXPORTS-M&amp;E '!$B$5:$B$60,0),MATCH(R$3,'[3]SITC NET EXPORTS-M&amp;E '!$D$3:$V$3,0))/1000000</f>
        <v>9.1036456100000009</v>
      </c>
      <c r="S13" s="45">
        <f>INDEX('[3]SITC NET EXPORTS-M&amp;E '!$D$5:$V$60,MATCH($A13,'[3]SITC NET EXPORTS-M&amp;E '!$B$5:$B$60,0),MATCH(S$3,'[3]SITC NET EXPORTS-M&amp;E '!$D$3:$V$3,0))/1000000</f>
        <v>10.212890190000001</v>
      </c>
      <c r="T13" s="45">
        <f>INDEX('[3]SITC NET EXPORTS-M&amp;E '!$D$5:$V$60,MATCH($A13,'[3]SITC NET EXPORTS-M&amp;E '!$B$5:$B$60,0),MATCH(T$3,'[3]SITC NET EXPORTS-M&amp;E '!$D$3:$V$3,0))/1000000</f>
        <v>10.995176359999999</v>
      </c>
      <c r="U13" s="54">
        <v>13.347227</v>
      </c>
      <c r="V13" s="54">
        <v>9.5398160000000001</v>
      </c>
      <c r="W13" s="54">
        <v>13.633896</v>
      </c>
      <c r="X13" s="55">
        <v>27.294242000000001</v>
      </c>
    </row>
    <row r="14" spans="1:24" x14ac:dyDescent="0.25">
      <c r="A14" s="34">
        <v>723</v>
      </c>
      <c r="B14" s="27" t="s">
        <v>13</v>
      </c>
      <c r="C14" s="44">
        <v>1</v>
      </c>
      <c r="D14" s="45">
        <f>INDEX('[3]SITC NET EXPORTS-M&amp;E '!$D$5:$V$60,MATCH($A14,'[3]SITC NET EXPORTS-M&amp;E '!$B$5:$B$60,0),MATCH(D$3,'[3]SITC NET EXPORTS-M&amp;E '!$D$3:$V$3,0))/1000000</f>
        <v>521.578217</v>
      </c>
      <c r="E14" s="45">
        <f>INDEX('[3]SITC NET EXPORTS-M&amp;E '!$D$5:$V$60,MATCH($A14,'[3]SITC NET EXPORTS-M&amp;E '!$B$5:$B$60,0),MATCH(E$3,'[3]SITC NET EXPORTS-M&amp;E '!$D$3:$V$3,0))/1000000</f>
        <v>674.88918100000001</v>
      </c>
      <c r="F14" s="45">
        <f>INDEX('[3]SITC NET EXPORTS-M&amp;E '!$D$5:$V$60,MATCH($A14,'[3]SITC NET EXPORTS-M&amp;E '!$B$5:$B$60,0),MATCH(F$3,'[3]SITC NET EXPORTS-M&amp;E '!$D$3:$V$3,0))/1000000</f>
        <v>782.116263</v>
      </c>
      <c r="G14" s="45">
        <f>INDEX('[3]SITC NET EXPORTS-M&amp;E '!$D$5:$V$60,MATCH($A14,'[3]SITC NET EXPORTS-M&amp;E '!$B$5:$B$60,0),MATCH(G$3,'[3]SITC NET EXPORTS-M&amp;E '!$D$3:$V$3,0))/1000000</f>
        <v>1080.895982</v>
      </c>
      <c r="H14" s="45">
        <f>INDEX('[3]SITC NET EXPORTS-M&amp;E '!$D$5:$V$60,MATCH($A14,'[3]SITC NET EXPORTS-M&amp;E '!$B$5:$B$60,0),MATCH(H$3,'[3]SITC NET EXPORTS-M&amp;E '!$D$3:$V$3,0))/1000000</f>
        <v>767.31707200000005</v>
      </c>
      <c r="I14" s="45">
        <f>INDEX('[3]SITC NET EXPORTS-M&amp;E '!$D$5:$V$60,MATCH($A14,'[3]SITC NET EXPORTS-M&amp;E '!$B$5:$B$60,0),MATCH(I$3,'[3]SITC NET EXPORTS-M&amp;E '!$D$3:$V$3,0))/1000000</f>
        <v>-127.476941</v>
      </c>
      <c r="J14" s="45">
        <f>INDEX('[3]SITC NET EXPORTS-M&amp;E '!$D$5:$V$60,MATCH($A14,'[3]SITC NET EXPORTS-M&amp;E '!$B$5:$B$60,0),MATCH(J$3,'[3]SITC NET EXPORTS-M&amp;E '!$D$3:$V$3,0))/1000000</f>
        <v>173.634266</v>
      </c>
      <c r="K14" s="45">
        <f>INDEX('[3]SITC NET EXPORTS-M&amp;E '!$D$5:$V$60,MATCH($A14,'[3]SITC NET EXPORTS-M&amp;E '!$B$5:$B$60,0),MATCH(K$3,'[3]SITC NET EXPORTS-M&amp;E '!$D$3:$V$3,0))/1000000</f>
        <v>314.95063800000003</v>
      </c>
      <c r="L14" s="45">
        <f>INDEX('[3]SITC NET EXPORTS-M&amp;E '!$D$5:$V$60,MATCH($A14,'[3]SITC NET EXPORTS-M&amp;E '!$B$5:$B$60,0),MATCH(L$3,'[3]SITC NET EXPORTS-M&amp;E '!$D$3:$V$3,0))/1000000</f>
        <v>650.19974977999993</v>
      </c>
      <c r="M14" s="45">
        <f>INDEX('[3]SITC NET EXPORTS-M&amp;E '!$D$5:$V$60,MATCH($A14,'[3]SITC NET EXPORTS-M&amp;E '!$B$5:$B$60,0),MATCH(M$3,'[3]SITC NET EXPORTS-M&amp;E '!$D$3:$V$3,0))/1000000</f>
        <v>-61.217743569999932</v>
      </c>
      <c r="N14" s="45">
        <f>INDEX('[3]SITC NET EXPORTS-M&amp;E '!$D$5:$V$60,MATCH($A14,'[3]SITC NET EXPORTS-M&amp;E '!$B$5:$B$60,0),MATCH(N$3,'[3]SITC NET EXPORTS-M&amp;E '!$D$3:$V$3,0))/1000000</f>
        <v>864.11198416000013</v>
      </c>
      <c r="O14" s="45">
        <f>INDEX('[3]SITC NET EXPORTS-M&amp;E '!$D$5:$V$60,MATCH($A14,'[3]SITC NET EXPORTS-M&amp;E '!$B$5:$B$60,0),MATCH(O$3,'[3]SITC NET EXPORTS-M&amp;E '!$D$3:$V$3,0))/1000000</f>
        <v>541.77911560999996</v>
      </c>
      <c r="P14" s="45">
        <f>INDEX('[3]SITC NET EXPORTS-M&amp;E '!$D$5:$V$60,MATCH($A14,'[3]SITC NET EXPORTS-M&amp;E '!$B$5:$B$60,0),MATCH(P$3,'[3]SITC NET EXPORTS-M&amp;E '!$D$3:$V$3,0))/1000000</f>
        <v>1059.0535969</v>
      </c>
      <c r="Q14" s="45">
        <f>INDEX('[3]SITC NET EXPORTS-M&amp;E '!$D$5:$V$60,MATCH($A14,'[3]SITC NET EXPORTS-M&amp;E '!$B$5:$B$60,0),MATCH(Q$3,'[3]SITC NET EXPORTS-M&amp;E '!$D$3:$V$3,0))/1000000</f>
        <v>460.43065696999992</v>
      </c>
      <c r="R14" s="45">
        <f>INDEX('[3]SITC NET EXPORTS-M&amp;E '!$D$5:$V$60,MATCH($A14,'[3]SITC NET EXPORTS-M&amp;E '!$B$5:$B$60,0),MATCH(R$3,'[3]SITC NET EXPORTS-M&amp;E '!$D$3:$V$3,0))/1000000</f>
        <v>-68.176460290000023</v>
      </c>
      <c r="S14" s="45">
        <f>INDEX('[3]SITC NET EXPORTS-M&amp;E '!$D$5:$V$60,MATCH($A14,'[3]SITC NET EXPORTS-M&amp;E '!$B$5:$B$60,0),MATCH(S$3,'[3]SITC NET EXPORTS-M&amp;E '!$D$3:$V$3,0))/1000000</f>
        <v>437.97313665999997</v>
      </c>
      <c r="T14" s="45">
        <f>INDEX('[3]SITC NET EXPORTS-M&amp;E '!$D$5:$V$60,MATCH($A14,'[3]SITC NET EXPORTS-M&amp;E '!$B$5:$B$60,0),MATCH(T$3,'[3]SITC NET EXPORTS-M&amp;E '!$D$3:$V$3,0))/1000000</f>
        <v>113.15907007000006</v>
      </c>
      <c r="U14" s="54">
        <v>-102.13996899999999</v>
      </c>
      <c r="V14" s="54">
        <v>973.81826100000001</v>
      </c>
      <c r="W14" s="54">
        <v>579.34696499999995</v>
      </c>
      <c r="X14" s="55">
        <v>858.81923800000004</v>
      </c>
    </row>
    <row r="15" spans="1:24" x14ac:dyDescent="0.25">
      <c r="A15" s="34">
        <v>724</v>
      </c>
      <c r="B15" s="27" t="s">
        <v>14</v>
      </c>
      <c r="C15" s="44">
        <v>0.5</v>
      </c>
      <c r="D15" s="45">
        <f>INDEX('[3]SITC NET EXPORTS-M&amp;E '!$D$5:$V$60,MATCH($A15,'[3]SITC NET EXPORTS-M&amp;E '!$B$5:$B$60,0),MATCH(D$3,'[3]SITC NET EXPORTS-M&amp;E '!$D$3:$V$3,0))/1000000</f>
        <v>38.525041999999999</v>
      </c>
      <c r="E15" s="45">
        <f>INDEX('[3]SITC NET EXPORTS-M&amp;E '!$D$5:$V$60,MATCH($A15,'[3]SITC NET EXPORTS-M&amp;E '!$B$5:$B$60,0),MATCH(E$3,'[3]SITC NET EXPORTS-M&amp;E '!$D$3:$V$3,0))/1000000</f>
        <v>50.100662999999997</v>
      </c>
      <c r="F15" s="45">
        <f>INDEX('[3]SITC NET EXPORTS-M&amp;E '!$D$5:$V$60,MATCH($A15,'[3]SITC NET EXPORTS-M&amp;E '!$B$5:$B$60,0),MATCH(F$3,'[3]SITC NET EXPORTS-M&amp;E '!$D$3:$V$3,0))/1000000</f>
        <v>63.073956000000003</v>
      </c>
      <c r="G15" s="45">
        <f>INDEX('[3]SITC NET EXPORTS-M&amp;E '!$D$5:$V$60,MATCH($A15,'[3]SITC NET EXPORTS-M&amp;E '!$B$5:$B$60,0),MATCH(G$3,'[3]SITC NET EXPORTS-M&amp;E '!$D$3:$V$3,0))/1000000</f>
        <v>58.172187999999998</v>
      </c>
      <c r="H15" s="45">
        <f>INDEX('[3]SITC NET EXPORTS-M&amp;E '!$D$5:$V$60,MATCH($A15,'[3]SITC NET EXPORTS-M&amp;E '!$B$5:$B$60,0),MATCH(H$3,'[3]SITC NET EXPORTS-M&amp;E '!$D$3:$V$3,0))/1000000</f>
        <v>73.878832000000003</v>
      </c>
      <c r="I15" s="45">
        <f>INDEX('[3]SITC NET EXPORTS-M&amp;E '!$D$5:$V$60,MATCH($A15,'[3]SITC NET EXPORTS-M&amp;E '!$B$5:$B$60,0),MATCH(I$3,'[3]SITC NET EXPORTS-M&amp;E '!$D$3:$V$3,0))/1000000</f>
        <v>83.219855999999993</v>
      </c>
      <c r="J15" s="45">
        <f>INDEX('[3]SITC NET EXPORTS-M&amp;E '!$D$5:$V$60,MATCH($A15,'[3]SITC NET EXPORTS-M&amp;E '!$B$5:$B$60,0),MATCH(J$3,'[3]SITC NET EXPORTS-M&amp;E '!$D$3:$V$3,0))/1000000</f>
        <v>65.309883999999997</v>
      </c>
      <c r="K15" s="45">
        <f>INDEX('[3]SITC NET EXPORTS-M&amp;E '!$D$5:$V$60,MATCH($A15,'[3]SITC NET EXPORTS-M&amp;E '!$B$5:$B$60,0),MATCH(K$3,'[3]SITC NET EXPORTS-M&amp;E '!$D$3:$V$3,0))/1000000</f>
        <v>83.561052000000004</v>
      </c>
      <c r="L15" s="45">
        <f>INDEX('[3]SITC NET EXPORTS-M&amp;E '!$D$5:$V$60,MATCH($A15,'[3]SITC NET EXPORTS-M&amp;E '!$B$5:$B$60,0),MATCH(L$3,'[3]SITC NET EXPORTS-M&amp;E '!$D$3:$V$3,0))/1000000</f>
        <v>102.24636948999999</v>
      </c>
      <c r="M15" s="45">
        <f>INDEX('[3]SITC NET EXPORTS-M&amp;E '!$D$5:$V$60,MATCH($A15,'[3]SITC NET EXPORTS-M&amp;E '!$B$5:$B$60,0),MATCH(M$3,'[3]SITC NET EXPORTS-M&amp;E '!$D$3:$V$3,0))/1000000</f>
        <v>125.97196006999999</v>
      </c>
      <c r="N15" s="45">
        <f>INDEX('[3]SITC NET EXPORTS-M&amp;E '!$D$5:$V$60,MATCH($A15,'[3]SITC NET EXPORTS-M&amp;E '!$B$5:$B$60,0),MATCH(N$3,'[3]SITC NET EXPORTS-M&amp;E '!$D$3:$V$3,0))/1000000</f>
        <v>118.53784854999999</v>
      </c>
      <c r="O15" s="45">
        <f>INDEX('[3]SITC NET EXPORTS-M&amp;E '!$D$5:$V$60,MATCH($A15,'[3]SITC NET EXPORTS-M&amp;E '!$B$5:$B$60,0),MATCH(O$3,'[3]SITC NET EXPORTS-M&amp;E '!$D$3:$V$3,0))/1000000</f>
        <v>144.01091041000001</v>
      </c>
      <c r="P15" s="45">
        <f>INDEX('[3]SITC NET EXPORTS-M&amp;E '!$D$5:$V$60,MATCH($A15,'[3]SITC NET EXPORTS-M&amp;E '!$B$5:$B$60,0),MATCH(P$3,'[3]SITC NET EXPORTS-M&amp;E '!$D$3:$V$3,0))/1000000</f>
        <v>144.37850441000001</v>
      </c>
      <c r="Q15" s="45">
        <f>INDEX('[3]SITC NET EXPORTS-M&amp;E '!$D$5:$V$60,MATCH($A15,'[3]SITC NET EXPORTS-M&amp;E '!$B$5:$B$60,0),MATCH(Q$3,'[3]SITC NET EXPORTS-M&amp;E '!$D$3:$V$3,0))/1000000</f>
        <v>152.08172532999998</v>
      </c>
      <c r="R15" s="45">
        <f>INDEX('[3]SITC NET EXPORTS-M&amp;E '!$D$5:$V$60,MATCH($A15,'[3]SITC NET EXPORTS-M&amp;E '!$B$5:$B$60,0),MATCH(R$3,'[3]SITC NET EXPORTS-M&amp;E '!$D$3:$V$3,0))/1000000</f>
        <v>147.41546054999998</v>
      </c>
      <c r="S15" s="45">
        <f>INDEX('[3]SITC NET EXPORTS-M&amp;E '!$D$5:$V$60,MATCH($A15,'[3]SITC NET EXPORTS-M&amp;E '!$B$5:$B$60,0),MATCH(S$3,'[3]SITC NET EXPORTS-M&amp;E '!$D$3:$V$3,0))/1000000</f>
        <v>159.79257534999999</v>
      </c>
      <c r="T15" s="45">
        <f>INDEX('[3]SITC NET EXPORTS-M&amp;E '!$D$5:$V$60,MATCH($A15,'[3]SITC NET EXPORTS-M&amp;E '!$B$5:$B$60,0),MATCH(T$3,'[3]SITC NET EXPORTS-M&amp;E '!$D$3:$V$3,0))/1000000</f>
        <v>139.54322141000003</v>
      </c>
      <c r="U15" s="54">
        <v>93.705718000000005</v>
      </c>
      <c r="V15" s="54">
        <v>103.98559299999999</v>
      </c>
      <c r="W15" s="54">
        <v>136.22882799999999</v>
      </c>
      <c r="X15" s="55">
        <v>141.136043</v>
      </c>
    </row>
    <row r="16" spans="1:24" x14ac:dyDescent="0.25">
      <c r="A16" s="34">
        <v>725</v>
      </c>
      <c r="B16" s="27" t="s">
        <v>15</v>
      </c>
      <c r="C16" s="44">
        <v>1</v>
      </c>
      <c r="D16" s="45">
        <f>INDEX('[3]SITC NET EXPORTS-M&amp;E '!$D$5:$V$60,MATCH($A16,'[3]SITC NET EXPORTS-M&amp;E '!$B$5:$B$60,0),MATCH(D$3,'[3]SITC NET EXPORTS-M&amp;E '!$D$3:$V$3,0))/1000000</f>
        <v>18.385522999999999</v>
      </c>
      <c r="E16" s="45">
        <f>INDEX('[3]SITC NET EXPORTS-M&amp;E '!$D$5:$V$60,MATCH($A16,'[3]SITC NET EXPORTS-M&amp;E '!$B$5:$B$60,0),MATCH(E$3,'[3]SITC NET EXPORTS-M&amp;E '!$D$3:$V$3,0))/1000000</f>
        <v>130.217556</v>
      </c>
      <c r="F16" s="45">
        <f>INDEX('[3]SITC NET EXPORTS-M&amp;E '!$D$5:$V$60,MATCH($A16,'[3]SITC NET EXPORTS-M&amp;E '!$B$5:$B$60,0),MATCH(F$3,'[3]SITC NET EXPORTS-M&amp;E '!$D$3:$V$3,0))/1000000</f>
        <v>31.373857999999998</v>
      </c>
      <c r="G16" s="45">
        <f>INDEX('[3]SITC NET EXPORTS-M&amp;E '!$D$5:$V$60,MATCH($A16,'[3]SITC NET EXPORTS-M&amp;E '!$B$5:$B$60,0),MATCH(G$3,'[3]SITC NET EXPORTS-M&amp;E '!$D$3:$V$3,0))/1000000</f>
        <v>47.214156000000003</v>
      </c>
      <c r="H16" s="45">
        <f>INDEX('[3]SITC NET EXPORTS-M&amp;E '!$D$5:$V$60,MATCH($A16,'[3]SITC NET EXPORTS-M&amp;E '!$B$5:$B$60,0),MATCH(H$3,'[3]SITC NET EXPORTS-M&amp;E '!$D$3:$V$3,0))/1000000</f>
        <v>45.243428999999999</v>
      </c>
      <c r="I16" s="45">
        <f>INDEX('[3]SITC NET EXPORTS-M&amp;E '!$D$5:$V$60,MATCH($A16,'[3]SITC NET EXPORTS-M&amp;E '!$B$5:$B$60,0),MATCH(I$3,'[3]SITC NET EXPORTS-M&amp;E '!$D$3:$V$3,0))/1000000</f>
        <v>18.848886</v>
      </c>
      <c r="J16" s="45">
        <f>INDEX('[3]SITC NET EXPORTS-M&amp;E '!$D$5:$V$60,MATCH($A16,'[3]SITC NET EXPORTS-M&amp;E '!$B$5:$B$60,0),MATCH(J$3,'[3]SITC NET EXPORTS-M&amp;E '!$D$3:$V$3,0))/1000000</f>
        <v>7.9361829999999998</v>
      </c>
      <c r="K16" s="45">
        <f>INDEX('[3]SITC NET EXPORTS-M&amp;E '!$D$5:$V$60,MATCH($A16,'[3]SITC NET EXPORTS-M&amp;E '!$B$5:$B$60,0),MATCH(K$3,'[3]SITC NET EXPORTS-M&amp;E '!$D$3:$V$3,0))/1000000</f>
        <v>13.146246</v>
      </c>
      <c r="L16" s="45">
        <f>INDEX('[3]SITC NET EXPORTS-M&amp;E '!$D$5:$V$60,MATCH($A16,'[3]SITC NET EXPORTS-M&amp;E '!$B$5:$B$60,0),MATCH(L$3,'[3]SITC NET EXPORTS-M&amp;E '!$D$3:$V$3,0))/1000000</f>
        <v>16.13843498</v>
      </c>
      <c r="M16" s="45">
        <f>INDEX('[3]SITC NET EXPORTS-M&amp;E '!$D$5:$V$60,MATCH($A16,'[3]SITC NET EXPORTS-M&amp;E '!$B$5:$B$60,0),MATCH(M$3,'[3]SITC NET EXPORTS-M&amp;E '!$D$3:$V$3,0))/1000000</f>
        <v>18.030783290000002</v>
      </c>
      <c r="N16" s="45">
        <f>INDEX('[3]SITC NET EXPORTS-M&amp;E '!$D$5:$V$60,MATCH($A16,'[3]SITC NET EXPORTS-M&amp;E '!$B$5:$B$60,0),MATCH(N$3,'[3]SITC NET EXPORTS-M&amp;E '!$D$3:$V$3,0))/1000000</f>
        <v>11.87787709</v>
      </c>
      <c r="O16" s="45">
        <f>INDEX('[3]SITC NET EXPORTS-M&amp;E '!$D$5:$V$60,MATCH($A16,'[3]SITC NET EXPORTS-M&amp;E '!$B$5:$B$60,0),MATCH(O$3,'[3]SITC NET EXPORTS-M&amp;E '!$D$3:$V$3,0))/1000000</f>
        <v>14.57615172</v>
      </c>
      <c r="P16" s="45">
        <f>INDEX('[3]SITC NET EXPORTS-M&amp;E '!$D$5:$V$60,MATCH($A16,'[3]SITC NET EXPORTS-M&amp;E '!$B$5:$B$60,0),MATCH(P$3,'[3]SITC NET EXPORTS-M&amp;E '!$D$3:$V$3,0))/1000000</f>
        <v>39.672828860000003</v>
      </c>
      <c r="Q16" s="45">
        <f>INDEX('[3]SITC NET EXPORTS-M&amp;E '!$D$5:$V$60,MATCH($A16,'[3]SITC NET EXPORTS-M&amp;E '!$B$5:$B$60,0),MATCH(Q$3,'[3]SITC NET EXPORTS-M&amp;E '!$D$3:$V$3,0))/1000000</f>
        <v>26.700192440000002</v>
      </c>
      <c r="R16" s="45">
        <f>INDEX('[3]SITC NET EXPORTS-M&amp;E '!$D$5:$V$60,MATCH($A16,'[3]SITC NET EXPORTS-M&amp;E '!$B$5:$B$60,0),MATCH(R$3,'[3]SITC NET EXPORTS-M&amp;E '!$D$3:$V$3,0))/1000000</f>
        <v>13.85625158</v>
      </c>
      <c r="S16" s="45">
        <f>INDEX('[3]SITC NET EXPORTS-M&amp;E '!$D$5:$V$60,MATCH($A16,'[3]SITC NET EXPORTS-M&amp;E '!$B$5:$B$60,0),MATCH(S$3,'[3]SITC NET EXPORTS-M&amp;E '!$D$3:$V$3,0))/1000000</f>
        <v>48.627457479999997</v>
      </c>
      <c r="T16" s="45">
        <f>INDEX('[3]SITC NET EXPORTS-M&amp;E '!$D$5:$V$60,MATCH($A16,'[3]SITC NET EXPORTS-M&amp;E '!$B$5:$B$60,0),MATCH(T$3,'[3]SITC NET EXPORTS-M&amp;E '!$D$3:$V$3,0))/1000000</f>
        <v>20.785327119999998</v>
      </c>
      <c r="U16" s="54">
        <v>24.639219000000001</v>
      </c>
      <c r="V16" s="54">
        <v>12.202982</v>
      </c>
      <c r="W16" s="54">
        <v>14.887346000000001</v>
      </c>
      <c r="X16" s="55">
        <v>16.329374999999999</v>
      </c>
    </row>
    <row r="17" spans="1:24" x14ac:dyDescent="0.25">
      <c r="A17" s="34">
        <v>726</v>
      </c>
      <c r="B17" s="27" t="s">
        <v>16</v>
      </c>
      <c r="C17" s="44">
        <v>1</v>
      </c>
      <c r="D17" s="45">
        <f>INDEX('[3]SITC NET EXPORTS-M&amp;E '!$D$5:$V$60,MATCH($A17,'[3]SITC NET EXPORTS-M&amp;E '!$B$5:$B$60,0),MATCH(D$3,'[3]SITC NET EXPORTS-M&amp;E '!$D$3:$V$3,0))/1000000</f>
        <v>43.294280000000001</v>
      </c>
      <c r="E17" s="45">
        <f>INDEX('[3]SITC NET EXPORTS-M&amp;E '!$D$5:$V$60,MATCH($A17,'[3]SITC NET EXPORTS-M&amp;E '!$B$5:$B$60,0),MATCH(E$3,'[3]SITC NET EXPORTS-M&amp;E '!$D$3:$V$3,0))/1000000</f>
        <v>38.456240000000001</v>
      </c>
      <c r="F17" s="45">
        <f>INDEX('[3]SITC NET EXPORTS-M&amp;E '!$D$5:$V$60,MATCH($A17,'[3]SITC NET EXPORTS-M&amp;E '!$B$5:$B$60,0),MATCH(F$3,'[3]SITC NET EXPORTS-M&amp;E '!$D$3:$V$3,0))/1000000</f>
        <v>50.356744999999997</v>
      </c>
      <c r="G17" s="45">
        <f>INDEX('[3]SITC NET EXPORTS-M&amp;E '!$D$5:$V$60,MATCH($A17,'[3]SITC NET EXPORTS-M&amp;E '!$B$5:$B$60,0),MATCH(G$3,'[3]SITC NET EXPORTS-M&amp;E '!$D$3:$V$3,0))/1000000</f>
        <v>67.505330999999998</v>
      </c>
      <c r="H17" s="45">
        <f>INDEX('[3]SITC NET EXPORTS-M&amp;E '!$D$5:$V$60,MATCH($A17,'[3]SITC NET EXPORTS-M&amp;E '!$B$5:$B$60,0),MATCH(H$3,'[3]SITC NET EXPORTS-M&amp;E '!$D$3:$V$3,0))/1000000</f>
        <v>100.347414</v>
      </c>
      <c r="I17" s="45">
        <f>INDEX('[3]SITC NET EXPORTS-M&amp;E '!$D$5:$V$60,MATCH($A17,'[3]SITC NET EXPORTS-M&amp;E '!$B$5:$B$60,0),MATCH(I$3,'[3]SITC NET EXPORTS-M&amp;E '!$D$3:$V$3,0))/1000000</f>
        <v>36.326543999999998</v>
      </c>
      <c r="J17" s="45">
        <f>INDEX('[3]SITC NET EXPORTS-M&amp;E '!$D$5:$V$60,MATCH($A17,'[3]SITC NET EXPORTS-M&amp;E '!$B$5:$B$60,0),MATCH(J$3,'[3]SITC NET EXPORTS-M&amp;E '!$D$3:$V$3,0))/1000000</f>
        <v>27.084126999999999</v>
      </c>
      <c r="K17" s="45">
        <f>INDEX('[3]SITC NET EXPORTS-M&amp;E '!$D$5:$V$60,MATCH($A17,'[3]SITC NET EXPORTS-M&amp;E '!$B$5:$B$60,0),MATCH(K$3,'[3]SITC NET EXPORTS-M&amp;E '!$D$3:$V$3,0))/1000000</f>
        <v>18.222632999999998</v>
      </c>
      <c r="L17" s="45">
        <f>INDEX('[3]SITC NET EXPORTS-M&amp;E '!$D$5:$V$60,MATCH($A17,'[3]SITC NET EXPORTS-M&amp;E '!$B$5:$B$60,0),MATCH(L$3,'[3]SITC NET EXPORTS-M&amp;E '!$D$3:$V$3,0))/1000000</f>
        <v>18.189260259999998</v>
      </c>
      <c r="M17" s="45">
        <f>INDEX('[3]SITC NET EXPORTS-M&amp;E '!$D$5:$V$60,MATCH($A17,'[3]SITC NET EXPORTS-M&amp;E '!$B$5:$B$60,0),MATCH(M$3,'[3]SITC NET EXPORTS-M&amp;E '!$D$3:$V$3,0))/1000000</f>
        <v>40.665355290000001</v>
      </c>
      <c r="N17" s="45">
        <f>INDEX('[3]SITC NET EXPORTS-M&amp;E '!$D$5:$V$60,MATCH($A17,'[3]SITC NET EXPORTS-M&amp;E '!$B$5:$B$60,0),MATCH(N$3,'[3]SITC NET EXPORTS-M&amp;E '!$D$3:$V$3,0))/1000000</f>
        <v>31.94698734</v>
      </c>
      <c r="O17" s="45">
        <f>INDEX('[3]SITC NET EXPORTS-M&amp;E '!$D$5:$V$60,MATCH($A17,'[3]SITC NET EXPORTS-M&amp;E '!$B$5:$B$60,0),MATCH(O$3,'[3]SITC NET EXPORTS-M&amp;E '!$D$3:$V$3,0))/1000000</f>
        <v>52.443193189999995</v>
      </c>
      <c r="P17" s="45">
        <f>INDEX('[3]SITC NET EXPORTS-M&amp;E '!$D$5:$V$60,MATCH($A17,'[3]SITC NET EXPORTS-M&amp;E '!$B$5:$B$60,0),MATCH(P$3,'[3]SITC NET EXPORTS-M&amp;E '!$D$3:$V$3,0))/1000000</f>
        <v>36.790093060000004</v>
      </c>
      <c r="Q17" s="45">
        <f>INDEX('[3]SITC NET EXPORTS-M&amp;E '!$D$5:$V$60,MATCH($A17,'[3]SITC NET EXPORTS-M&amp;E '!$B$5:$B$60,0),MATCH(Q$3,'[3]SITC NET EXPORTS-M&amp;E '!$D$3:$V$3,0))/1000000</f>
        <v>29.605422079999997</v>
      </c>
      <c r="R17" s="45">
        <f>INDEX('[3]SITC NET EXPORTS-M&amp;E '!$D$5:$V$60,MATCH($A17,'[3]SITC NET EXPORTS-M&amp;E '!$B$5:$B$60,0),MATCH(R$3,'[3]SITC NET EXPORTS-M&amp;E '!$D$3:$V$3,0))/1000000</f>
        <v>29.423310609999998</v>
      </c>
      <c r="S17" s="45">
        <f>INDEX('[3]SITC NET EXPORTS-M&amp;E '!$D$5:$V$60,MATCH($A17,'[3]SITC NET EXPORTS-M&amp;E '!$B$5:$B$60,0),MATCH(S$3,'[3]SITC NET EXPORTS-M&amp;E '!$D$3:$V$3,0))/1000000</f>
        <v>18.162852579999999</v>
      </c>
      <c r="T17" s="45">
        <f>INDEX('[3]SITC NET EXPORTS-M&amp;E '!$D$5:$V$60,MATCH($A17,'[3]SITC NET EXPORTS-M&amp;E '!$B$5:$B$60,0),MATCH(T$3,'[3]SITC NET EXPORTS-M&amp;E '!$D$3:$V$3,0))/1000000</f>
        <v>31.151458219999999</v>
      </c>
      <c r="U17" s="54">
        <v>7.7250750000000004</v>
      </c>
      <c r="V17" s="54">
        <v>12.462152</v>
      </c>
      <c r="W17" s="54">
        <v>11.946571</v>
      </c>
      <c r="X17" s="55">
        <v>23.762086</v>
      </c>
    </row>
    <row r="18" spans="1:24" x14ac:dyDescent="0.25">
      <c r="A18" s="34">
        <v>727</v>
      </c>
      <c r="B18" s="27" t="s">
        <v>17</v>
      </c>
      <c r="C18" s="44">
        <v>0.5</v>
      </c>
      <c r="D18" s="45">
        <f>INDEX('[3]SITC NET EXPORTS-M&amp;E '!$D$5:$V$60,MATCH($A18,'[3]SITC NET EXPORTS-M&amp;E '!$B$5:$B$60,0),MATCH(D$3,'[3]SITC NET EXPORTS-M&amp;E '!$D$3:$V$3,0))/1000000</f>
        <v>66.285765999999995</v>
      </c>
      <c r="E18" s="45">
        <f>INDEX('[3]SITC NET EXPORTS-M&amp;E '!$D$5:$V$60,MATCH($A18,'[3]SITC NET EXPORTS-M&amp;E '!$B$5:$B$60,0),MATCH(E$3,'[3]SITC NET EXPORTS-M&amp;E '!$D$3:$V$3,0))/1000000</f>
        <v>34.897024000000002</v>
      </c>
      <c r="F18" s="45">
        <f>INDEX('[3]SITC NET EXPORTS-M&amp;E '!$D$5:$V$60,MATCH($A18,'[3]SITC NET EXPORTS-M&amp;E '!$B$5:$B$60,0),MATCH(F$3,'[3]SITC NET EXPORTS-M&amp;E '!$D$3:$V$3,0))/1000000</f>
        <v>93.667434</v>
      </c>
      <c r="G18" s="45">
        <f>INDEX('[3]SITC NET EXPORTS-M&amp;E '!$D$5:$V$60,MATCH($A18,'[3]SITC NET EXPORTS-M&amp;E '!$B$5:$B$60,0),MATCH(G$3,'[3]SITC NET EXPORTS-M&amp;E '!$D$3:$V$3,0))/1000000</f>
        <v>23.277601000000001</v>
      </c>
      <c r="H18" s="45">
        <f>INDEX('[3]SITC NET EXPORTS-M&amp;E '!$D$5:$V$60,MATCH($A18,'[3]SITC NET EXPORTS-M&amp;E '!$B$5:$B$60,0),MATCH(H$3,'[3]SITC NET EXPORTS-M&amp;E '!$D$3:$V$3,0))/1000000</f>
        <v>78.601141999999996</v>
      </c>
      <c r="I18" s="45">
        <f>INDEX('[3]SITC NET EXPORTS-M&amp;E '!$D$5:$V$60,MATCH($A18,'[3]SITC NET EXPORTS-M&amp;E '!$B$5:$B$60,0),MATCH(I$3,'[3]SITC NET EXPORTS-M&amp;E '!$D$3:$V$3,0))/1000000</f>
        <v>84.214922999999999</v>
      </c>
      <c r="J18" s="45">
        <f>INDEX('[3]SITC NET EXPORTS-M&amp;E '!$D$5:$V$60,MATCH($A18,'[3]SITC NET EXPORTS-M&amp;E '!$B$5:$B$60,0),MATCH(J$3,'[3]SITC NET EXPORTS-M&amp;E '!$D$3:$V$3,0))/1000000</f>
        <v>51.130156999999997</v>
      </c>
      <c r="K18" s="45">
        <f>INDEX('[3]SITC NET EXPORTS-M&amp;E '!$D$5:$V$60,MATCH($A18,'[3]SITC NET EXPORTS-M&amp;E '!$B$5:$B$60,0),MATCH(K$3,'[3]SITC NET EXPORTS-M&amp;E '!$D$3:$V$3,0))/1000000</f>
        <v>33.800888</v>
      </c>
      <c r="L18" s="45">
        <f>INDEX('[3]SITC NET EXPORTS-M&amp;E '!$D$5:$V$60,MATCH($A18,'[3]SITC NET EXPORTS-M&amp;E '!$B$5:$B$60,0),MATCH(L$3,'[3]SITC NET EXPORTS-M&amp;E '!$D$3:$V$3,0))/1000000</f>
        <v>39.319107440000003</v>
      </c>
      <c r="M18" s="45">
        <f>INDEX('[3]SITC NET EXPORTS-M&amp;E '!$D$5:$V$60,MATCH($A18,'[3]SITC NET EXPORTS-M&amp;E '!$B$5:$B$60,0),MATCH(M$3,'[3]SITC NET EXPORTS-M&amp;E '!$D$3:$V$3,0))/1000000</f>
        <v>33.34137149</v>
      </c>
      <c r="N18" s="45">
        <f>INDEX('[3]SITC NET EXPORTS-M&amp;E '!$D$5:$V$60,MATCH($A18,'[3]SITC NET EXPORTS-M&amp;E '!$B$5:$B$60,0),MATCH(N$3,'[3]SITC NET EXPORTS-M&amp;E '!$D$3:$V$3,0))/1000000</f>
        <v>45.034792149999994</v>
      </c>
      <c r="O18" s="45">
        <f>INDEX('[3]SITC NET EXPORTS-M&amp;E '!$D$5:$V$60,MATCH($A18,'[3]SITC NET EXPORTS-M&amp;E '!$B$5:$B$60,0),MATCH(O$3,'[3]SITC NET EXPORTS-M&amp;E '!$D$3:$V$3,0))/1000000</f>
        <v>68.104621269999996</v>
      </c>
      <c r="P18" s="45">
        <f>INDEX('[3]SITC NET EXPORTS-M&amp;E '!$D$5:$V$60,MATCH($A18,'[3]SITC NET EXPORTS-M&amp;E '!$B$5:$B$60,0),MATCH(P$3,'[3]SITC NET EXPORTS-M&amp;E '!$D$3:$V$3,0))/1000000</f>
        <v>36.174082800000008</v>
      </c>
      <c r="Q18" s="45">
        <f>INDEX('[3]SITC NET EXPORTS-M&amp;E '!$D$5:$V$60,MATCH($A18,'[3]SITC NET EXPORTS-M&amp;E '!$B$5:$B$60,0),MATCH(Q$3,'[3]SITC NET EXPORTS-M&amp;E '!$D$3:$V$3,0))/1000000</f>
        <v>47.717982069999998</v>
      </c>
      <c r="R18" s="45">
        <f>INDEX('[3]SITC NET EXPORTS-M&amp;E '!$D$5:$V$60,MATCH($A18,'[3]SITC NET EXPORTS-M&amp;E '!$B$5:$B$60,0),MATCH(R$3,'[3]SITC NET EXPORTS-M&amp;E '!$D$3:$V$3,0))/1000000</f>
        <v>77.709694190000008</v>
      </c>
      <c r="S18" s="45">
        <f>INDEX('[3]SITC NET EXPORTS-M&amp;E '!$D$5:$V$60,MATCH($A18,'[3]SITC NET EXPORTS-M&amp;E '!$B$5:$B$60,0),MATCH(S$3,'[3]SITC NET EXPORTS-M&amp;E '!$D$3:$V$3,0))/1000000</f>
        <v>35.122308010000005</v>
      </c>
      <c r="T18" s="45">
        <f>INDEX('[3]SITC NET EXPORTS-M&amp;E '!$D$5:$V$60,MATCH($A18,'[3]SITC NET EXPORTS-M&amp;E '!$B$5:$B$60,0),MATCH(T$3,'[3]SITC NET EXPORTS-M&amp;E '!$D$3:$V$3,0))/1000000</f>
        <v>57.585487319999991</v>
      </c>
      <c r="U18" s="54">
        <v>28.950334999999999</v>
      </c>
      <c r="V18" s="54">
        <v>109.595755</v>
      </c>
      <c r="W18" s="54">
        <v>68.154019000000005</v>
      </c>
      <c r="X18" s="55">
        <v>51.255456000000002</v>
      </c>
    </row>
    <row r="19" spans="1:24" x14ac:dyDescent="0.25">
      <c r="A19" s="34">
        <v>728</v>
      </c>
      <c r="B19" s="27" t="s">
        <v>18</v>
      </c>
      <c r="C19" s="44">
        <v>1</v>
      </c>
      <c r="D19" s="45">
        <f>INDEX('[3]SITC NET EXPORTS-M&amp;E '!$D$5:$V$60,MATCH($A19,'[3]SITC NET EXPORTS-M&amp;E '!$B$5:$B$60,0),MATCH(D$3,'[3]SITC NET EXPORTS-M&amp;E '!$D$3:$V$3,0))/1000000</f>
        <v>188.50857199999999</v>
      </c>
      <c r="E19" s="45">
        <f>INDEX('[3]SITC NET EXPORTS-M&amp;E '!$D$5:$V$60,MATCH($A19,'[3]SITC NET EXPORTS-M&amp;E '!$B$5:$B$60,0),MATCH(E$3,'[3]SITC NET EXPORTS-M&amp;E '!$D$3:$V$3,0))/1000000</f>
        <v>288.22955999999999</v>
      </c>
      <c r="F19" s="45">
        <f>INDEX('[3]SITC NET EXPORTS-M&amp;E '!$D$5:$V$60,MATCH($A19,'[3]SITC NET EXPORTS-M&amp;E '!$B$5:$B$60,0),MATCH(F$3,'[3]SITC NET EXPORTS-M&amp;E '!$D$3:$V$3,0))/1000000</f>
        <v>234.06547</v>
      </c>
      <c r="G19" s="45">
        <f>INDEX('[3]SITC NET EXPORTS-M&amp;E '!$D$5:$V$60,MATCH($A19,'[3]SITC NET EXPORTS-M&amp;E '!$B$5:$B$60,0),MATCH(G$3,'[3]SITC NET EXPORTS-M&amp;E '!$D$3:$V$3,0))/1000000</f>
        <v>242.33688699999999</v>
      </c>
      <c r="H19" s="45">
        <f>INDEX('[3]SITC NET EXPORTS-M&amp;E '!$D$5:$V$60,MATCH($A19,'[3]SITC NET EXPORTS-M&amp;E '!$B$5:$B$60,0),MATCH(H$3,'[3]SITC NET EXPORTS-M&amp;E '!$D$3:$V$3,0))/1000000</f>
        <v>433.25007900000003</v>
      </c>
      <c r="I19" s="45">
        <f>INDEX('[3]SITC NET EXPORTS-M&amp;E '!$D$5:$V$60,MATCH($A19,'[3]SITC NET EXPORTS-M&amp;E '!$B$5:$B$60,0),MATCH(I$3,'[3]SITC NET EXPORTS-M&amp;E '!$D$3:$V$3,0))/1000000</f>
        <v>393.32207</v>
      </c>
      <c r="J19" s="45">
        <f>INDEX('[3]SITC NET EXPORTS-M&amp;E '!$D$5:$V$60,MATCH($A19,'[3]SITC NET EXPORTS-M&amp;E '!$B$5:$B$60,0),MATCH(J$3,'[3]SITC NET EXPORTS-M&amp;E '!$D$3:$V$3,0))/1000000</f>
        <v>656.05890899999997</v>
      </c>
      <c r="K19" s="45">
        <f>INDEX('[3]SITC NET EXPORTS-M&amp;E '!$D$5:$V$60,MATCH($A19,'[3]SITC NET EXPORTS-M&amp;E '!$B$5:$B$60,0),MATCH(K$3,'[3]SITC NET EXPORTS-M&amp;E '!$D$3:$V$3,0))/1000000</f>
        <v>758.016479</v>
      </c>
      <c r="L19" s="45">
        <f>INDEX('[3]SITC NET EXPORTS-M&amp;E '!$D$5:$V$60,MATCH($A19,'[3]SITC NET EXPORTS-M&amp;E '!$B$5:$B$60,0),MATCH(L$3,'[3]SITC NET EXPORTS-M&amp;E '!$D$3:$V$3,0))/1000000</f>
        <v>442.07942951999996</v>
      </c>
      <c r="M19" s="45">
        <f>INDEX('[3]SITC NET EXPORTS-M&amp;E '!$D$5:$V$60,MATCH($A19,'[3]SITC NET EXPORTS-M&amp;E '!$B$5:$B$60,0),MATCH(M$3,'[3]SITC NET EXPORTS-M&amp;E '!$D$3:$V$3,0))/1000000</f>
        <v>463.75420495999998</v>
      </c>
      <c r="N19" s="45">
        <f>INDEX('[3]SITC NET EXPORTS-M&amp;E '!$D$5:$V$60,MATCH($A19,'[3]SITC NET EXPORTS-M&amp;E '!$B$5:$B$60,0),MATCH(N$3,'[3]SITC NET EXPORTS-M&amp;E '!$D$3:$V$3,0))/1000000</f>
        <v>261.04708609000005</v>
      </c>
      <c r="O19" s="45">
        <f>INDEX('[3]SITC NET EXPORTS-M&amp;E '!$D$5:$V$60,MATCH($A19,'[3]SITC NET EXPORTS-M&amp;E '!$B$5:$B$60,0),MATCH(O$3,'[3]SITC NET EXPORTS-M&amp;E '!$D$3:$V$3,0))/1000000</f>
        <v>617.65216042000009</v>
      </c>
      <c r="P19" s="45">
        <f>INDEX('[3]SITC NET EXPORTS-M&amp;E '!$D$5:$V$60,MATCH($A19,'[3]SITC NET EXPORTS-M&amp;E '!$B$5:$B$60,0),MATCH(P$3,'[3]SITC NET EXPORTS-M&amp;E '!$D$3:$V$3,0))/1000000</f>
        <v>620.39347996000004</v>
      </c>
      <c r="Q19" s="45">
        <f>INDEX('[3]SITC NET EXPORTS-M&amp;E '!$D$5:$V$60,MATCH($A19,'[3]SITC NET EXPORTS-M&amp;E '!$B$5:$B$60,0),MATCH(Q$3,'[3]SITC NET EXPORTS-M&amp;E '!$D$3:$V$3,0))/1000000</f>
        <v>430.11053325999995</v>
      </c>
      <c r="R19" s="45">
        <f>INDEX('[3]SITC NET EXPORTS-M&amp;E '!$D$5:$V$60,MATCH($A19,'[3]SITC NET EXPORTS-M&amp;E '!$B$5:$B$60,0),MATCH(R$3,'[3]SITC NET EXPORTS-M&amp;E '!$D$3:$V$3,0))/1000000</f>
        <v>348.58762932000002</v>
      </c>
      <c r="S19" s="45">
        <f>INDEX('[3]SITC NET EXPORTS-M&amp;E '!$D$5:$V$60,MATCH($A19,'[3]SITC NET EXPORTS-M&amp;E '!$B$5:$B$60,0),MATCH(S$3,'[3]SITC NET EXPORTS-M&amp;E '!$D$3:$V$3,0))/1000000</f>
        <v>816.89889222999989</v>
      </c>
      <c r="T19" s="45">
        <f>INDEX('[3]SITC NET EXPORTS-M&amp;E '!$D$5:$V$60,MATCH($A19,'[3]SITC NET EXPORTS-M&amp;E '!$B$5:$B$60,0),MATCH(T$3,'[3]SITC NET EXPORTS-M&amp;E '!$D$3:$V$3,0))/1000000</f>
        <v>447.84694242999996</v>
      </c>
      <c r="U19" s="54">
        <v>461.05925300000001</v>
      </c>
      <c r="V19" s="54">
        <v>292.356314</v>
      </c>
      <c r="W19" s="54">
        <v>146.29301899999999</v>
      </c>
      <c r="X19" s="55">
        <v>426.45708500000001</v>
      </c>
    </row>
    <row r="20" spans="1:24" x14ac:dyDescent="0.25">
      <c r="A20" s="34">
        <v>731</v>
      </c>
      <c r="B20" s="27" t="s">
        <v>19</v>
      </c>
      <c r="C20" s="44">
        <v>1</v>
      </c>
      <c r="D20" s="45">
        <f>INDEX('[3]SITC NET EXPORTS-M&amp;E '!$D$5:$V$60,MATCH($A20,'[3]SITC NET EXPORTS-M&amp;E '!$B$5:$B$60,0),MATCH(D$3,'[3]SITC NET EXPORTS-M&amp;E '!$D$3:$V$3,0))/1000000</f>
        <v>10.134675</v>
      </c>
      <c r="E20" s="45">
        <f>INDEX('[3]SITC NET EXPORTS-M&amp;E '!$D$5:$V$60,MATCH($A20,'[3]SITC NET EXPORTS-M&amp;E '!$B$5:$B$60,0),MATCH(E$3,'[3]SITC NET EXPORTS-M&amp;E '!$D$3:$V$3,0))/1000000</f>
        <v>33.163271999999999</v>
      </c>
      <c r="F20" s="45">
        <f>INDEX('[3]SITC NET EXPORTS-M&amp;E '!$D$5:$V$60,MATCH($A20,'[3]SITC NET EXPORTS-M&amp;E '!$B$5:$B$60,0),MATCH(F$3,'[3]SITC NET EXPORTS-M&amp;E '!$D$3:$V$3,0))/1000000</f>
        <v>3.1216140000000001</v>
      </c>
      <c r="G20" s="45">
        <f>INDEX('[3]SITC NET EXPORTS-M&amp;E '!$D$5:$V$60,MATCH($A20,'[3]SITC NET EXPORTS-M&amp;E '!$B$5:$B$60,0),MATCH(G$3,'[3]SITC NET EXPORTS-M&amp;E '!$D$3:$V$3,0))/1000000</f>
        <v>29.185682</v>
      </c>
      <c r="H20" s="45">
        <f>INDEX('[3]SITC NET EXPORTS-M&amp;E '!$D$5:$V$60,MATCH($A20,'[3]SITC NET EXPORTS-M&amp;E '!$B$5:$B$60,0),MATCH(H$3,'[3]SITC NET EXPORTS-M&amp;E '!$D$3:$V$3,0))/1000000</f>
        <v>24.327390999999999</v>
      </c>
      <c r="I20" s="45">
        <f>INDEX('[3]SITC NET EXPORTS-M&amp;E '!$D$5:$V$60,MATCH($A20,'[3]SITC NET EXPORTS-M&amp;E '!$B$5:$B$60,0),MATCH(I$3,'[3]SITC NET EXPORTS-M&amp;E '!$D$3:$V$3,0))/1000000</f>
        <v>79.227649999999997</v>
      </c>
      <c r="J20" s="45">
        <f>INDEX('[3]SITC NET EXPORTS-M&amp;E '!$D$5:$V$60,MATCH($A20,'[3]SITC NET EXPORTS-M&amp;E '!$B$5:$B$60,0),MATCH(J$3,'[3]SITC NET EXPORTS-M&amp;E '!$D$3:$V$3,0))/1000000</f>
        <v>14.688307999999999</v>
      </c>
      <c r="K20" s="45">
        <f>INDEX('[3]SITC NET EXPORTS-M&amp;E '!$D$5:$V$60,MATCH($A20,'[3]SITC NET EXPORTS-M&amp;E '!$B$5:$B$60,0),MATCH(K$3,'[3]SITC NET EXPORTS-M&amp;E '!$D$3:$V$3,0))/1000000</f>
        <v>16.028196999999999</v>
      </c>
      <c r="L20" s="45">
        <f>INDEX('[3]SITC NET EXPORTS-M&amp;E '!$D$5:$V$60,MATCH($A20,'[3]SITC NET EXPORTS-M&amp;E '!$B$5:$B$60,0),MATCH(L$3,'[3]SITC NET EXPORTS-M&amp;E '!$D$3:$V$3,0))/1000000</f>
        <v>18.488317240000001</v>
      </c>
      <c r="M20" s="45">
        <f>INDEX('[3]SITC NET EXPORTS-M&amp;E '!$D$5:$V$60,MATCH($A20,'[3]SITC NET EXPORTS-M&amp;E '!$B$5:$B$60,0),MATCH(M$3,'[3]SITC NET EXPORTS-M&amp;E '!$D$3:$V$3,0))/1000000</f>
        <v>30.685226760000006</v>
      </c>
      <c r="N20" s="45">
        <f>INDEX('[3]SITC NET EXPORTS-M&amp;E '!$D$5:$V$60,MATCH($A20,'[3]SITC NET EXPORTS-M&amp;E '!$B$5:$B$60,0),MATCH(N$3,'[3]SITC NET EXPORTS-M&amp;E '!$D$3:$V$3,0))/1000000</f>
        <v>15.99743589</v>
      </c>
      <c r="O20" s="45">
        <f>INDEX('[3]SITC NET EXPORTS-M&amp;E '!$D$5:$V$60,MATCH($A20,'[3]SITC NET EXPORTS-M&amp;E '!$B$5:$B$60,0),MATCH(O$3,'[3]SITC NET EXPORTS-M&amp;E '!$D$3:$V$3,0))/1000000</f>
        <v>34.808963040000002</v>
      </c>
      <c r="P20" s="45">
        <f>INDEX('[3]SITC NET EXPORTS-M&amp;E '!$D$5:$V$60,MATCH($A20,'[3]SITC NET EXPORTS-M&amp;E '!$B$5:$B$60,0),MATCH(P$3,'[3]SITC NET EXPORTS-M&amp;E '!$D$3:$V$3,0))/1000000</f>
        <v>24.417502600000002</v>
      </c>
      <c r="Q20" s="45">
        <f>INDEX('[3]SITC NET EXPORTS-M&amp;E '!$D$5:$V$60,MATCH($A20,'[3]SITC NET EXPORTS-M&amp;E '!$B$5:$B$60,0),MATCH(Q$3,'[3]SITC NET EXPORTS-M&amp;E '!$D$3:$V$3,0))/1000000</f>
        <v>5.4385032499999992</v>
      </c>
      <c r="R20" s="45">
        <f>INDEX('[3]SITC NET EXPORTS-M&amp;E '!$D$5:$V$60,MATCH($A20,'[3]SITC NET EXPORTS-M&amp;E '!$B$5:$B$60,0),MATCH(R$3,'[3]SITC NET EXPORTS-M&amp;E '!$D$3:$V$3,0))/1000000</f>
        <v>17.223669899999997</v>
      </c>
      <c r="S20" s="45">
        <f>INDEX('[3]SITC NET EXPORTS-M&amp;E '!$D$5:$V$60,MATCH($A20,'[3]SITC NET EXPORTS-M&amp;E '!$B$5:$B$60,0),MATCH(S$3,'[3]SITC NET EXPORTS-M&amp;E '!$D$3:$V$3,0))/1000000</f>
        <v>11.05840703</v>
      </c>
      <c r="T20" s="45">
        <f>INDEX('[3]SITC NET EXPORTS-M&amp;E '!$D$5:$V$60,MATCH($A20,'[3]SITC NET EXPORTS-M&amp;E '!$B$5:$B$60,0),MATCH(T$3,'[3]SITC NET EXPORTS-M&amp;E '!$D$3:$V$3,0))/1000000</f>
        <v>16.541180180000001</v>
      </c>
      <c r="U20" s="54">
        <v>5.5239149999999997</v>
      </c>
      <c r="V20" s="54">
        <v>10.940453</v>
      </c>
      <c r="W20" s="54">
        <v>18.059272</v>
      </c>
      <c r="X20" s="55">
        <v>0.80920700000000001</v>
      </c>
    </row>
    <row r="21" spans="1:24" x14ac:dyDescent="0.25">
      <c r="A21" s="33">
        <v>733</v>
      </c>
      <c r="B21" s="12" t="s">
        <v>20</v>
      </c>
      <c r="C21" s="44">
        <v>0</v>
      </c>
      <c r="D21" s="45">
        <f>INDEX('[3]SITC NET EXPORTS-M&amp;E '!$D$5:$V$60,MATCH($A21,'[3]SITC NET EXPORTS-M&amp;E '!$B$5:$B$60,0),MATCH(D$3,'[3]SITC NET EXPORTS-M&amp;E '!$D$3:$V$3,0))/1000000</f>
        <v>7.9118409999999999</v>
      </c>
      <c r="E21" s="45">
        <f>INDEX('[3]SITC NET EXPORTS-M&amp;E '!$D$5:$V$60,MATCH($A21,'[3]SITC NET EXPORTS-M&amp;E '!$B$5:$B$60,0),MATCH(E$3,'[3]SITC NET EXPORTS-M&amp;E '!$D$3:$V$3,0))/1000000</f>
        <v>41.123654000000002</v>
      </c>
      <c r="F21" s="45">
        <f>INDEX('[3]SITC NET EXPORTS-M&amp;E '!$D$5:$V$60,MATCH($A21,'[3]SITC NET EXPORTS-M&amp;E '!$B$5:$B$60,0),MATCH(F$3,'[3]SITC NET EXPORTS-M&amp;E '!$D$3:$V$3,0))/1000000</f>
        <v>4.2709469999999996</v>
      </c>
      <c r="G21" s="45">
        <f>INDEX('[3]SITC NET EXPORTS-M&amp;E '!$D$5:$V$60,MATCH($A21,'[3]SITC NET EXPORTS-M&amp;E '!$B$5:$B$60,0),MATCH(G$3,'[3]SITC NET EXPORTS-M&amp;E '!$D$3:$V$3,0))/1000000</f>
        <v>14.895432</v>
      </c>
      <c r="H21" s="45">
        <f>INDEX('[3]SITC NET EXPORTS-M&amp;E '!$D$5:$V$60,MATCH($A21,'[3]SITC NET EXPORTS-M&amp;E '!$B$5:$B$60,0),MATCH(H$3,'[3]SITC NET EXPORTS-M&amp;E '!$D$3:$V$3,0))/1000000</f>
        <v>47.822659000000002</v>
      </c>
      <c r="I21" s="45">
        <f>INDEX('[3]SITC NET EXPORTS-M&amp;E '!$D$5:$V$60,MATCH($A21,'[3]SITC NET EXPORTS-M&amp;E '!$B$5:$B$60,0),MATCH(I$3,'[3]SITC NET EXPORTS-M&amp;E '!$D$3:$V$3,0))/1000000</f>
        <v>42.404901000000002</v>
      </c>
      <c r="J21" s="45">
        <f>INDEX('[3]SITC NET EXPORTS-M&amp;E '!$D$5:$V$60,MATCH($A21,'[3]SITC NET EXPORTS-M&amp;E '!$B$5:$B$60,0),MATCH(J$3,'[3]SITC NET EXPORTS-M&amp;E '!$D$3:$V$3,0))/1000000</f>
        <v>42.095906999999997</v>
      </c>
      <c r="K21" s="45">
        <f>INDEX('[3]SITC NET EXPORTS-M&amp;E '!$D$5:$V$60,MATCH($A21,'[3]SITC NET EXPORTS-M&amp;E '!$B$5:$B$60,0),MATCH(K$3,'[3]SITC NET EXPORTS-M&amp;E '!$D$3:$V$3,0))/1000000</f>
        <v>13.010747</v>
      </c>
      <c r="L21" s="45">
        <f>INDEX('[3]SITC NET EXPORTS-M&amp;E '!$D$5:$V$60,MATCH($A21,'[3]SITC NET EXPORTS-M&amp;E '!$B$5:$B$60,0),MATCH(L$3,'[3]SITC NET EXPORTS-M&amp;E '!$D$3:$V$3,0))/1000000</f>
        <v>9.9465804900000006</v>
      </c>
      <c r="M21" s="45">
        <f>INDEX('[3]SITC NET EXPORTS-M&amp;E '!$D$5:$V$60,MATCH($A21,'[3]SITC NET EXPORTS-M&amp;E '!$B$5:$B$60,0),MATCH(M$3,'[3]SITC NET EXPORTS-M&amp;E '!$D$3:$V$3,0))/1000000</f>
        <v>25.169948740000002</v>
      </c>
      <c r="N21" s="45">
        <f>INDEX('[3]SITC NET EXPORTS-M&amp;E '!$D$5:$V$60,MATCH($A21,'[3]SITC NET EXPORTS-M&amp;E '!$B$5:$B$60,0),MATCH(N$3,'[3]SITC NET EXPORTS-M&amp;E '!$D$3:$V$3,0))/1000000</f>
        <v>18.986666170000003</v>
      </c>
      <c r="O21" s="45">
        <f>INDEX('[3]SITC NET EXPORTS-M&amp;E '!$D$5:$V$60,MATCH($A21,'[3]SITC NET EXPORTS-M&amp;E '!$B$5:$B$60,0),MATCH(O$3,'[3]SITC NET EXPORTS-M&amp;E '!$D$3:$V$3,0))/1000000</f>
        <v>12.507906609999999</v>
      </c>
      <c r="P21" s="45">
        <f>INDEX('[3]SITC NET EXPORTS-M&amp;E '!$D$5:$V$60,MATCH($A21,'[3]SITC NET EXPORTS-M&amp;E '!$B$5:$B$60,0),MATCH(P$3,'[3]SITC NET EXPORTS-M&amp;E '!$D$3:$V$3,0))/1000000</f>
        <v>13.33187232</v>
      </c>
      <c r="Q21" s="45">
        <f>INDEX('[3]SITC NET EXPORTS-M&amp;E '!$D$5:$V$60,MATCH($A21,'[3]SITC NET EXPORTS-M&amp;E '!$B$5:$B$60,0),MATCH(Q$3,'[3]SITC NET EXPORTS-M&amp;E '!$D$3:$V$3,0))/1000000</f>
        <v>10.78889889</v>
      </c>
      <c r="R21" s="45">
        <f>INDEX('[3]SITC NET EXPORTS-M&amp;E '!$D$5:$V$60,MATCH($A21,'[3]SITC NET EXPORTS-M&amp;E '!$B$5:$B$60,0),MATCH(R$3,'[3]SITC NET EXPORTS-M&amp;E '!$D$3:$V$3,0))/1000000</f>
        <v>9.6795645200000013</v>
      </c>
      <c r="S21" s="45">
        <f>INDEX('[3]SITC NET EXPORTS-M&amp;E '!$D$5:$V$60,MATCH($A21,'[3]SITC NET EXPORTS-M&amp;E '!$B$5:$B$60,0),MATCH(S$3,'[3]SITC NET EXPORTS-M&amp;E '!$D$3:$V$3,0))/1000000</f>
        <v>18.650158089999994</v>
      </c>
      <c r="T21" s="45">
        <f>INDEX('[3]SITC NET EXPORTS-M&amp;E '!$D$5:$V$60,MATCH($A21,'[3]SITC NET EXPORTS-M&amp;E '!$B$5:$B$60,0),MATCH(T$3,'[3]SITC NET EXPORTS-M&amp;E '!$D$3:$V$3,0))/1000000</f>
        <v>9.0101403199999996</v>
      </c>
      <c r="U21" s="54">
        <v>10.283422</v>
      </c>
      <c r="V21" s="54">
        <v>6.0962459999999998</v>
      </c>
      <c r="W21" s="54">
        <v>9.9209589999999999</v>
      </c>
      <c r="X21" s="55">
        <v>10.069739</v>
      </c>
    </row>
    <row r="22" spans="1:24" x14ac:dyDescent="0.25">
      <c r="A22" s="33">
        <v>735</v>
      </c>
      <c r="B22" s="12" t="s">
        <v>21</v>
      </c>
      <c r="C22" s="44">
        <v>0</v>
      </c>
      <c r="D22" s="45">
        <f>INDEX('[3]SITC NET EXPORTS-M&amp;E '!$D$5:$V$60,MATCH($A22,'[3]SITC NET EXPORTS-M&amp;E '!$B$5:$B$60,0),MATCH(D$3,'[3]SITC NET EXPORTS-M&amp;E '!$D$3:$V$3,0))/1000000</f>
        <v>5.5623800000000001</v>
      </c>
      <c r="E22" s="45">
        <f>INDEX('[3]SITC NET EXPORTS-M&amp;E '!$D$5:$V$60,MATCH($A22,'[3]SITC NET EXPORTS-M&amp;E '!$B$5:$B$60,0),MATCH(E$3,'[3]SITC NET EXPORTS-M&amp;E '!$D$3:$V$3,0))/1000000</f>
        <v>9.4063029999999994</v>
      </c>
      <c r="F22" s="45">
        <f>INDEX('[3]SITC NET EXPORTS-M&amp;E '!$D$5:$V$60,MATCH($A22,'[3]SITC NET EXPORTS-M&amp;E '!$B$5:$B$60,0),MATCH(F$3,'[3]SITC NET EXPORTS-M&amp;E '!$D$3:$V$3,0))/1000000</f>
        <v>8.3070649999999997</v>
      </c>
      <c r="G22" s="45">
        <f>INDEX('[3]SITC NET EXPORTS-M&amp;E '!$D$5:$V$60,MATCH($A22,'[3]SITC NET EXPORTS-M&amp;E '!$B$5:$B$60,0),MATCH(G$3,'[3]SITC NET EXPORTS-M&amp;E '!$D$3:$V$3,0))/1000000</f>
        <v>8.5539459999999998</v>
      </c>
      <c r="H22" s="45">
        <f>INDEX('[3]SITC NET EXPORTS-M&amp;E '!$D$5:$V$60,MATCH($A22,'[3]SITC NET EXPORTS-M&amp;E '!$B$5:$B$60,0),MATCH(H$3,'[3]SITC NET EXPORTS-M&amp;E '!$D$3:$V$3,0))/1000000</f>
        <v>3.5199370000000001</v>
      </c>
      <c r="I22" s="45">
        <f>INDEX('[3]SITC NET EXPORTS-M&amp;E '!$D$5:$V$60,MATCH($A22,'[3]SITC NET EXPORTS-M&amp;E '!$B$5:$B$60,0),MATCH(I$3,'[3]SITC NET EXPORTS-M&amp;E '!$D$3:$V$3,0))/1000000</f>
        <v>3.778108</v>
      </c>
      <c r="J22" s="45">
        <f>INDEX('[3]SITC NET EXPORTS-M&amp;E '!$D$5:$V$60,MATCH($A22,'[3]SITC NET EXPORTS-M&amp;E '!$B$5:$B$60,0),MATCH(J$3,'[3]SITC NET EXPORTS-M&amp;E '!$D$3:$V$3,0))/1000000</f>
        <v>5.3724090000000002</v>
      </c>
      <c r="K22" s="45">
        <f>INDEX('[3]SITC NET EXPORTS-M&amp;E '!$D$5:$V$60,MATCH($A22,'[3]SITC NET EXPORTS-M&amp;E '!$B$5:$B$60,0),MATCH(K$3,'[3]SITC NET EXPORTS-M&amp;E '!$D$3:$V$3,0))/1000000</f>
        <v>4.2579039999999999</v>
      </c>
      <c r="L22" s="45">
        <f>INDEX('[3]SITC NET EXPORTS-M&amp;E '!$D$5:$V$60,MATCH($A22,'[3]SITC NET EXPORTS-M&amp;E '!$B$5:$B$60,0),MATCH(L$3,'[3]SITC NET EXPORTS-M&amp;E '!$D$3:$V$3,0))/1000000</f>
        <v>2.6502384099999996</v>
      </c>
      <c r="M22" s="45">
        <f>INDEX('[3]SITC NET EXPORTS-M&amp;E '!$D$5:$V$60,MATCH($A22,'[3]SITC NET EXPORTS-M&amp;E '!$B$5:$B$60,0),MATCH(M$3,'[3]SITC NET EXPORTS-M&amp;E '!$D$3:$V$3,0))/1000000</f>
        <v>2.9034512699999997</v>
      </c>
      <c r="N22" s="45">
        <f>INDEX('[3]SITC NET EXPORTS-M&amp;E '!$D$5:$V$60,MATCH($A22,'[3]SITC NET EXPORTS-M&amp;E '!$B$5:$B$60,0),MATCH(N$3,'[3]SITC NET EXPORTS-M&amp;E '!$D$3:$V$3,0))/1000000</f>
        <v>2.3519939000000001</v>
      </c>
      <c r="O22" s="45">
        <f>INDEX('[3]SITC NET EXPORTS-M&amp;E '!$D$5:$V$60,MATCH($A22,'[3]SITC NET EXPORTS-M&amp;E '!$B$5:$B$60,0),MATCH(O$3,'[3]SITC NET EXPORTS-M&amp;E '!$D$3:$V$3,0))/1000000</f>
        <v>3.3757214299999996</v>
      </c>
      <c r="P22" s="45">
        <f>INDEX('[3]SITC NET EXPORTS-M&amp;E '!$D$5:$V$60,MATCH($A22,'[3]SITC NET EXPORTS-M&amp;E '!$B$5:$B$60,0),MATCH(P$3,'[3]SITC NET EXPORTS-M&amp;E '!$D$3:$V$3,0))/1000000</f>
        <v>4.5779918300000002</v>
      </c>
      <c r="Q22" s="45">
        <f>INDEX('[3]SITC NET EXPORTS-M&amp;E '!$D$5:$V$60,MATCH($A22,'[3]SITC NET EXPORTS-M&amp;E '!$B$5:$B$60,0),MATCH(Q$3,'[3]SITC NET EXPORTS-M&amp;E '!$D$3:$V$3,0))/1000000</f>
        <v>3.5467102300000004</v>
      </c>
      <c r="R22" s="45">
        <f>INDEX('[3]SITC NET EXPORTS-M&amp;E '!$D$5:$V$60,MATCH($A22,'[3]SITC NET EXPORTS-M&amp;E '!$B$5:$B$60,0),MATCH(R$3,'[3]SITC NET EXPORTS-M&amp;E '!$D$3:$V$3,0))/1000000</f>
        <v>2.5887447299999997</v>
      </c>
      <c r="S22" s="45">
        <f>INDEX('[3]SITC NET EXPORTS-M&amp;E '!$D$5:$V$60,MATCH($A22,'[3]SITC NET EXPORTS-M&amp;E '!$B$5:$B$60,0),MATCH(S$3,'[3]SITC NET EXPORTS-M&amp;E '!$D$3:$V$3,0))/1000000</f>
        <v>3.1948451799999997</v>
      </c>
      <c r="T22" s="45">
        <f>INDEX('[3]SITC NET EXPORTS-M&amp;E '!$D$5:$V$60,MATCH($A22,'[3]SITC NET EXPORTS-M&amp;E '!$B$5:$B$60,0),MATCH(T$3,'[3]SITC NET EXPORTS-M&amp;E '!$D$3:$V$3,0))/1000000</f>
        <v>7.7672114300000006</v>
      </c>
      <c r="U22" s="54">
        <v>3.299067</v>
      </c>
      <c r="V22" s="54">
        <v>3.548832</v>
      </c>
      <c r="W22" s="54">
        <v>1.9142030000000001</v>
      </c>
      <c r="X22" s="55">
        <v>4.4513689999999997</v>
      </c>
    </row>
    <row r="23" spans="1:24" x14ac:dyDescent="0.25">
      <c r="A23" s="34">
        <v>737</v>
      </c>
      <c r="B23" s="27" t="s">
        <v>22</v>
      </c>
      <c r="C23" s="44">
        <v>1</v>
      </c>
      <c r="D23" s="45">
        <f>INDEX('[3]SITC NET EXPORTS-M&amp;E '!$D$5:$V$60,MATCH($A23,'[3]SITC NET EXPORTS-M&amp;E '!$B$5:$B$60,0),MATCH(D$3,'[3]SITC NET EXPORTS-M&amp;E '!$D$3:$V$3,0))/1000000</f>
        <v>41.081358000000002</v>
      </c>
      <c r="E23" s="45">
        <f>INDEX('[3]SITC NET EXPORTS-M&amp;E '!$D$5:$V$60,MATCH($A23,'[3]SITC NET EXPORTS-M&amp;E '!$B$5:$B$60,0),MATCH(E$3,'[3]SITC NET EXPORTS-M&amp;E '!$D$3:$V$3,0))/1000000</f>
        <v>53.132807</v>
      </c>
      <c r="F23" s="45">
        <f>INDEX('[3]SITC NET EXPORTS-M&amp;E '!$D$5:$V$60,MATCH($A23,'[3]SITC NET EXPORTS-M&amp;E '!$B$5:$B$60,0),MATCH(F$3,'[3]SITC NET EXPORTS-M&amp;E '!$D$3:$V$3,0))/1000000</f>
        <v>45.135106</v>
      </c>
      <c r="G23" s="45">
        <f>INDEX('[3]SITC NET EXPORTS-M&amp;E '!$D$5:$V$60,MATCH($A23,'[3]SITC NET EXPORTS-M&amp;E '!$B$5:$B$60,0),MATCH(G$3,'[3]SITC NET EXPORTS-M&amp;E '!$D$3:$V$3,0))/1000000</f>
        <v>30.437750000000001</v>
      </c>
      <c r="H23" s="45">
        <f>INDEX('[3]SITC NET EXPORTS-M&amp;E '!$D$5:$V$60,MATCH($A23,'[3]SITC NET EXPORTS-M&amp;E '!$B$5:$B$60,0),MATCH(H$3,'[3]SITC NET EXPORTS-M&amp;E '!$D$3:$V$3,0))/1000000</f>
        <v>63.581879000000001</v>
      </c>
      <c r="I23" s="45">
        <f>INDEX('[3]SITC NET EXPORTS-M&amp;E '!$D$5:$V$60,MATCH($A23,'[3]SITC NET EXPORTS-M&amp;E '!$B$5:$B$60,0),MATCH(I$3,'[3]SITC NET EXPORTS-M&amp;E '!$D$3:$V$3,0))/1000000</f>
        <v>83.595117999999999</v>
      </c>
      <c r="J23" s="45">
        <f>INDEX('[3]SITC NET EXPORTS-M&amp;E '!$D$5:$V$60,MATCH($A23,'[3]SITC NET EXPORTS-M&amp;E '!$B$5:$B$60,0),MATCH(J$3,'[3]SITC NET EXPORTS-M&amp;E '!$D$3:$V$3,0))/1000000</f>
        <v>52.908566999999998</v>
      </c>
      <c r="K23" s="45">
        <f>INDEX('[3]SITC NET EXPORTS-M&amp;E '!$D$5:$V$60,MATCH($A23,'[3]SITC NET EXPORTS-M&amp;E '!$B$5:$B$60,0),MATCH(K$3,'[3]SITC NET EXPORTS-M&amp;E '!$D$3:$V$3,0))/1000000</f>
        <v>50.139274</v>
      </c>
      <c r="L23" s="45">
        <f>INDEX('[3]SITC NET EXPORTS-M&amp;E '!$D$5:$V$60,MATCH($A23,'[3]SITC NET EXPORTS-M&amp;E '!$B$5:$B$60,0),MATCH(L$3,'[3]SITC NET EXPORTS-M&amp;E '!$D$3:$V$3,0))/1000000</f>
        <v>47.277223559999996</v>
      </c>
      <c r="M23" s="45">
        <f>INDEX('[3]SITC NET EXPORTS-M&amp;E '!$D$5:$V$60,MATCH($A23,'[3]SITC NET EXPORTS-M&amp;E '!$B$5:$B$60,0),MATCH(M$3,'[3]SITC NET EXPORTS-M&amp;E '!$D$3:$V$3,0))/1000000</f>
        <v>63.212845840000007</v>
      </c>
      <c r="N23" s="45">
        <f>INDEX('[3]SITC NET EXPORTS-M&amp;E '!$D$5:$V$60,MATCH($A23,'[3]SITC NET EXPORTS-M&amp;E '!$B$5:$B$60,0),MATCH(N$3,'[3]SITC NET EXPORTS-M&amp;E '!$D$3:$V$3,0))/1000000</f>
        <v>55.110223529999999</v>
      </c>
      <c r="O23" s="45">
        <f>INDEX('[3]SITC NET EXPORTS-M&amp;E '!$D$5:$V$60,MATCH($A23,'[3]SITC NET EXPORTS-M&amp;E '!$B$5:$B$60,0),MATCH(O$3,'[3]SITC NET EXPORTS-M&amp;E '!$D$3:$V$3,0))/1000000</f>
        <v>41.11520324</v>
      </c>
      <c r="P23" s="45">
        <f>INDEX('[3]SITC NET EXPORTS-M&amp;E '!$D$5:$V$60,MATCH($A23,'[3]SITC NET EXPORTS-M&amp;E '!$B$5:$B$60,0),MATCH(P$3,'[3]SITC NET EXPORTS-M&amp;E '!$D$3:$V$3,0))/1000000</f>
        <v>35.367839980000007</v>
      </c>
      <c r="Q23" s="45">
        <f>INDEX('[3]SITC NET EXPORTS-M&amp;E '!$D$5:$V$60,MATCH($A23,'[3]SITC NET EXPORTS-M&amp;E '!$B$5:$B$60,0),MATCH(Q$3,'[3]SITC NET EXPORTS-M&amp;E '!$D$3:$V$3,0))/1000000</f>
        <v>25.584316000000001</v>
      </c>
      <c r="R23" s="45">
        <f>INDEX('[3]SITC NET EXPORTS-M&amp;E '!$D$5:$V$60,MATCH($A23,'[3]SITC NET EXPORTS-M&amp;E '!$B$5:$B$60,0),MATCH(R$3,'[3]SITC NET EXPORTS-M&amp;E '!$D$3:$V$3,0))/1000000</f>
        <v>30.546200599999999</v>
      </c>
      <c r="S23" s="45">
        <f>INDEX('[3]SITC NET EXPORTS-M&amp;E '!$D$5:$V$60,MATCH($A23,'[3]SITC NET EXPORTS-M&amp;E '!$B$5:$B$60,0),MATCH(S$3,'[3]SITC NET EXPORTS-M&amp;E '!$D$3:$V$3,0))/1000000</f>
        <v>17.469332649999998</v>
      </c>
      <c r="T23" s="45">
        <f>INDEX('[3]SITC NET EXPORTS-M&amp;E '!$D$5:$V$60,MATCH($A23,'[3]SITC NET EXPORTS-M&amp;E '!$B$5:$B$60,0),MATCH(T$3,'[3]SITC NET EXPORTS-M&amp;E '!$D$3:$V$3,0))/1000000</f>
        <v>33.834580670000001</v>
      </c>
      <c r="U23" s="54">
        <v>15.293981</v>
      </c>
      <c r="V23" s="54">
        <v>7.9993270000000001</v>
      </c>
      <c r="W23" s="54">
        <v>14.305289</v>
      </c>
      <c r="X23" s="55">
        <v>60.625314000000003</v>
      </c>
    </row>
    <row r="24" spans="1:24" x14ac:dyDescent="0.25">
      <c r="A24" s="34">
        <v>741</v>
      </c>
      <c r="B24" s="27" t="s">
        <v>23</v>
      </c>
      <c r="C24" s="44">
        <v>0.5</v>
      </c>
      <c r="D24" s="45">
        <f>INDEX('[3]SITC NET EXPORTS-M&amp;E '!$D$5:$V$60,MATCH($A24,'[3]SITC NET EXPORTS-M&amp;E '!$B$5:$B$60,0),MATCH(D$3,'[3]SITC NET EXPORTS-M&amp;E '!$D$3:$V$3,0))/1000000</f>
        <v>2172.3079670000002</v>
      </c>
      <c r="E24" s="45">
        <f>INDEX('[3]SITC NET EXPORTS-M&amp;E '!$D$5:$V$60,MATCH($A24,'[3]SITC NET EXPORTS-M&amp;E '!$B$5:$B$60,0),MATCH(E$3,'[3]SITC NET EXPORTS-M&amp;E '!$D$3:$V$3,0))/1000000</f>
        <v>3060.192591</v>
      </c>
      <c r="F24" s="45">
        <f>INDEX('[3]SITC NET EXPORTS-M&amp;E '!$D$5:$V$60,MATCH($A24,'[3]SITC NET EXPORTS-M&amp;E '!$B$5:$B$60,0),MATCH(F$3,'[3]SITC NET EXPORTS-M&amp;E '!$D$3:$V$3,0))/1000000</f>
        <v>1740.3579010000001</v>
      </c>
      <c r="G24" s="45">
        <f>INDEX('[3]SITC NET EXPORTS-M&amp;E '!$D$5:$V$60,MATCH($A24,'[3]SITC NET EXPORTS-M&amp;E '!$B$5:$B$60,0),MATCH(G$3,'[3]SITC NET EXPORTS-M&amp;E '!$D$3:$V$3,0))/1000000</f>
        <v>797.54982600000005</v>
      </c>
      <c r="H24" s="45">
        <f>INDEX('[3]SITC NET EXPORTS-M&amp;E '!$D$5:$V$60,MATCH($A24,'[3]SITC NET EXPORTS-M&amp;E '!$B$5:$B$60,0),MATCH(H$3,'[3]SITC NET EXPORTS-M&amp;E '!$D$3:$V$3,0))/1000000</f>
        <v>944.34806900000001</v>
      </c>
      <c r="I24" s="45">
        <f>INDEX('[3]SITC NET EXPORTS-M&amp;E '!$D$5:$V$60,MATCH($A24,'[3]SITC NET EXPORTS-M&amp;E '!$B$5:$B$60,0),MATCH(I$3,'[3]SITC NET EXPORTS-M&amp;E '!$D$3:$V$3,0))/1000000</f>
        <v>2857.3363469999999</v>
      </c>
      <c r="J24" s="45">
        <f>INDEX('[3]SITC NET EXPORTS-M&amp;E '!$D$5:$V$60,MATCH($A24,'[3]SITC NET EXPORTS-M&amp;E '!$B$5:$B$60,0),MATCH(J$3,'[3]SITC NET EXPORTS-M&amp;E '!$D$3:$V$3,0))/1000000</f>
        <v>2716.1443420000001</v>
      </c>
      <c r="K24" s="45">
        <f>INDEX('[3]SITC NET EXPORTS-M&amp;E '!$D$5:$V$60,MATCH($A24,'[3]SITC NET EXPORTS-M&amp;E '!$B$5:$B$60,0),MATCH(K$3,'[3]SITC NET EXPORTS-M&amp;E '!$D$3:$V$3,0))/1000000</f>
        <v>523.19358699999998</v>
      </c>
      <c r="L24" s="45">
        <f>INDEX('[3]SITC NET EXPORTS-M&amp;E '!$D$5:$V$60,MATCH($A24,'[3]SITC NET EXPORTS-M&amp;E '!$B$5:$B$60,0),MATCH(L$3,'[3]SITC NET EXPORTS-M&amp;E '!$D$3:$V$3,0))/1000000</f>
        <v>858.74116426000001</v>
      </c>
      <c r="M24" s="45">
        <f>INDEX('[3]SITC NET EXPORTS-M&amp;E '!$D$5:$V$60,MATCH($A24,'[3]SITC NET EXPORTS-M&amp;E '!$B$5:$B$60,0),MATCH(M$3,'[3]SITC NET EXPORTS-M&amp;E '!$D$3:$V$3,0))/1000000</f>
        <v>726.59396250999998</v>
      </c>
      <c r="N24" s="45">
        <f>INDEX('[3]SITC NET EXPORTS-M&amp;E '!$D$5:$V$60,MATCH($A24,'[3]SITC NET EXPORTS-M&amp;E '!$B$5:$B$60,0),MATCH(N$3,'[3]SITC NET EXPORTS-M&amp;E '!$D$3:$V$3,0))/1000000</f>
        <v>670.13488329999996</v>
      </c>
      <c r="O24" s="45">
        <f>INDEX('[3]SITC NET EXPORTS-M&amp;E '!$D$5:$V$60,MATCH($A24,'[3]SITC NET EXPORTS-M&amp;E '!$B$5:$B$60,0),MATCH(O$3,'[3]SITC NET EXPORTS-M&amp;E '!$D$3:$V$3,0))/1000000</f>
        <v>862.40909827999997</v>
      </c>
      <c r="P24" s="45">
        <f>INDEX('[3]SITC NET EXPORTS-M&amp;E '!$D$5:$V$60,MATCH($A24,'[3]SITC NET EXPORTS-M&amp;E '!$B$5:$B$60,0),MATCH(P$3,'[3]SITC NET EXPORTS-M&amp;E '!$D$3:$V$3,0))/1000000</f>
        <v>823.09400198000003</v>
      </c>
      <c r="Q24" s="45">
        <f>INDEX('[3]SITC NET EXPORTS-M&amp;E '!$D$5:$V$60,MATCH($A24,'[3]SITC NET EXPORTS-M&amp;E '!$B$5:$B$60,0),MATCH(Q$3,'[3]SITC NET EXPORTS-M&amp;E '!$D$3:$V$3,0))/1000000</f>
        <v>993.39897583000004</v>
      </c>
      <c r="R24" s="45">
        <f>INDEX('[3]SITC NET EXPORTS-M&amp;E '!$D$5:$V$60,MATCH($A24,'[3]SITC NET EXPORTS-M&amp;E '!$B$5:$B$60,0),MATCH(R$3,'[3]SITC NET EXPORTS-M&amp;E '!$D$3:$V$3,0))/1000000</f>
        <v>1649.6521781999998</v>
      </c>
      <c r="S24" s="45">
        <f>INDEX('[3]SITC NET EXPORTS-M&amp;E '!$D$5:$V$60,MATCH($A24,'[3]SITC NET EXPORTS-M&amp;E '!$B$5:$B$60,0),MATCH(S$3,'[3]SITC NET EXPORTS-M&amp;E '!$D$3:$V$3,0))/1000000</f>
        <v>1750.9727714299997</v>
      </c>
      <c r="T24" s="45">
        <f>INDEX('[3]SITC NET EXPORTS-M&amp;E '!$D$5:$V$60,MATCH($A24,'[3]SITC NET EXPORTS-M&amp;E '!$B$5:$B$60,0),MATCH(T$3,'[3]SITC NET EXPORTS-M&amp;E '!$D$3:$V$3,0))/1000000</f>
        <v>683.26986617999989</v>
      </c>
      <c r="U24" s="54">
        <v>586.73714099999995</v>
      </c>
      <c r="V24" s="54">
        <v>419.44086499999997</v>
      </c>
      <c r="W24" s="54">
        <v>461.46555999999998</v>
      </c>
      <c r="X24" s="55">
        <v>572.03077800000005</v>
      </c>
    </row>
    <row r="25" spans="1:24" x14ac:dyDescent="0.25">
      <c r="A25" s="34">
        <v>742</v>
      </c>
      <c r="B25" s="27" t="s">
        <v>24</v>
      </c>
      <c r="C25" s="44">
        <v>0.5</v>
      </c>
      <c r="D25" s="45">
        <f>INDEX('[3]SITC NET EXPORTS-M&amp;E '!$D$5:$V$60,MATCH($A25,'[3]SITC NET EXPORTS-M&amp;E '!$B$5:$B$60,0),MATCH(D$3,'[3]SITC NET EXPORTS-M&amp;E '!$D$3:$V$3,0))/1000000</f>
        <v>135.44876400000001</v>
      </c>
      <c r="E25" s="45">
        <f>INDEX('[3]SITC NET EXPORTS-M&amp;E '!$D$5:$V$60,MATCH($A25,'[3]SITC NET EXPORTS-M&amp;E '!$B$5:$B$60,0),MATCH(E$3,'[3]SITC NET EXPORTS-M&amp;E '!$D$3:$V$3,0))/1000000</f>
        <v>177.44161299999999</v>
      </c>
      <c r="F25" s="45">
        <f>INDEX('[3]SITC NET EXPORTS-M&amp;E '!$D$5:$V$60,MATCH($A25,'[3]SITC NET EXPORTS-M&amp;E '!$B$5:$B$60,0),MATCH(F$3,'[3]SITC NET EXPORTS-M&amp;E '!$D$3:$V$3,0))/1000000</f>
        <v>152.80399499999999</v>
      </c>
      <c r="G25" s="45">
        <f>INDEX('[3]SITC NET EXPORTS-M&amp;E '!$D$5:$V$60,MATCH($A25,'[3]SITC NET EXPORTS-M&amp;E '!$B$5:$B$60,0),MATCH(G$3,'[3]SITC NET EXPORTS-M&amp;E '!$D$3:$V$3,0))/1000000</f>
        <v>205.81431699999999</v>
      </c>
      <c r="H25" s="45">
        <f>INDEX('[3]SITC NET EXPORTS-M&amp;E '!$D$5:$V$60,MATCH($A25,'[3]SITC NET EXPORTS-M&amp;E '!$B$5:$B$60,0),MATCH(H$3,'[3]SITC NET EXPORTS-M&amp;E '!$D$3:$V$3,0))/1000000</f>
        <v>275.27083800000003</v>
      </c>
      <c r="I25" s="45">
        <f>INDEX('[3]SITC NET EXPORTS-M&amp;E '!$D$5:$V$60,MATCH($A25,'[3]SITC NET EXPORTS-M&amp;E '!$B$5:$B$60,0),MATCH(I$3,'[3]SITC NET EXPORTS-M&amp;E '!$D$3:$V$3,0))/1000000</f>
        <v>490.57439799999997</v>
      </c>
      <c r="J25" s="45">
        <f>INDEX('[3]SITC NET EXPORTS-M&amp;E '!$D$5:$V$60,MATCH($A25,'[3]SITC NET EXPORTS-M&amp;E '!$B$5:$B$60,0),MATCH(J$3,'[3]SITC NET EXPORTS-M&amp;E '!$D$3:$V$3,0))/1000000</f>
        <v>256.67877499999997</v>
      </c>
      <c r="K25" s="45">
        <f>INDEX('[3]SITC NET EXPORTS-M&amp;E '!$D$5:$V$60,MATCH($A25,'[3]SITC NET EXPORTS-M&amp;E '!$B$5:$B$60,0),MATCH(K$3,'[3]SITC NET EXPORTS-M&amp;E '!$D$3:$V$3,0))/1000000</f>
        <v>314.46825551999996</v>
      </c>
      <c r="L25" s="45">
        <f>INDEX('[3]SITC NET EXPORTS-M&amp;E '!$D$5:$V$60,MATCH($A25,'[3]SITC NET EXPORTS-M&amp;E '!$B$5:$B$60,0),MATCH(L$3,'[3]SITC NET EXPORTS-M&amp;E '!$D$3:$V$3,0))/1000000</f>
        <v>235.80778373000001</v>
      </c>
      <c r="M25" s="45">
        <f>INDEX('[3]SITC NET EXPORTS-M&amp;E '!$D$5:$V$60,MATCH($A25,'[3]SITC NET EXPORTS-M&amp;E '!$B$5:$B$60,0),MATCH(M$3,'[3]SITC NET EXPORTS-M&amp;E '!$D$3:$V$3,0))/1000000</f>
        <v>331.42496335999994</v>
      </c>
      <c r="N25" s="45">
        <f>INDEX('[3]SITC NET EXPORTS-M&amp;E '!$D$5:$V$60,MATCH($A25,'[3]SITC NET EXPORTS-M&amp;E '!$B$5:$B$60,0),MATCH(N$3,'[3]SITC NET EXPORTS-M&amp;E '!$D$3:$V$3,0))/1000000</f>
        <v>352.02869161999996</v>
      </c>
      <c r="O25" s="45">
        <f>INDEX('[3]SITC NET EXPORTS-M&amp;E '!$D$5:$V$60,MATCH($A25,'[3]SITC NET EXPORTS-M&amp;E '!$B$5:$B$60,0),MATCH(O$3,'[3]SITC NET EXPORTS-M&amp;E '!$D$3:$V$3,0))/1000000</f>
        <v>302.64059035000002</v>
      </c>
      <c r="P25" s="45">
        <f>INDEX('[3]SITC NET EXPORTS-M&amp;E '!$D$5:$V$60,MATCH($A25,'[3]SITC NET EXPORTS-M&amp;E '!$B$5:$B$60,0),MATCH(P$3,'[3]SITC NET EXPORTS-M&amp;E '!$D$3:$V$3,0))/1000000</f>
        <v>355.57915704999999</v>
      </c>
      <c r="Q25" s="45">
        <f>INDEX('[3]SITC NET EXPORTS-M&amp;E '!$D$5:$V$60,MATCH($A25,'[3]SITC NET EXPORTS-M&amp;E '!$B$5:$B$60,0),MATCH(Q$3,'[3]SITC NET EXPORTS-M&amp;E '!$D$3:$V$3,0))/1000000</f>
        <v>447.85217284000004</v>
      </c>
      <c r="R25" s="45">
        <f>INDEX('[3]SITC NET EXPORTS-M&amp;E '!$D$5:$V$60,MATCH($A25,'[3]SITC NET EXPORTS-M&amp;E '!$B$5:$B$60,0),MATCH(R$3,'[3]SITC NET EXPORTS-M&amp;E '!$D$3:$V$3,0))/1000000</f>
        <v>224.90044700000001</v>
      </c>
      <c r="S25" s="45">
        <f>INDEX('[3]SITC NET EXPORTS-M&amp;E '!$D$5:$V$60,MATCH($A25,'[3]SITC NET EXPORTS-M&amp;E '!$B$5:$B$60,0),MATCH(S$3,'[3]SITC NET EXPORTS-M&amp;E '!$D$3:$V$3,0))/1000000</f>
        <v>307.27290294000005</v>
      </c>
      <c r="T25" s="45">
        <f>INDEX('[3]SITC NET EXPORTS-M&amp;E '!$D$5:$V$60,MATCH($A25,'[3]SITC NET EXPORTS-M&amp;E '!$B$5:$B$60,0),MATCH(T$3,'[3]SITC NET EXPORTS-M&amp;E '!$D$3:$V$3,0))/1000000</f>
        <v>210.99072716000001</v>
      </c>
      <c r="U25" s="54">
        <v>169.36195699999999</v>
      </c>
      <c r="V25" s="54">
        <v>230.78177700000001</v>
      </c>
      <c r="W25" s="54">
        <v>197.13076599999999</v>
      </c>
      <c r="X25" s="55">
        <v>227.395959</v>
      </c>
    </row>
    <row r="26" spans="1:24" x14ac:dyDescent="0.25">
      <c r="A26" s="34">
        <v>743</v>
      </c>
      <c r="B26" s="27" t="s">
        <v>25</v>
      </c>
      <c r="C26" s="44">
        <v>0.5</v>
      </c>
      <c r="D26" s="45">
        <f>INDEX('[3]SITC NET EXPORTS-M&amp;E '!$D$5:$V$60,MATCH($A26,'[3]SITC NET EXPORTS-M&amp;E '!$B$5:$B$60,0),MATCH(D$3,'[3]SITC NET EXPORTS-M&amp;E '!$D$3:$V$3,0))/1000000</f>
        <v>233.00597500000001</v>
      </c>
      <c r="E26" s="45">
        <f>INDEX('[3]SITC NET EXPORTS-M&amp;E '!$D$5:$V$60,MATCH($A26,'[3]SITC NET EXPORTS-M&amp;E '!$B$5:$B$60,0),MATCH(E$3,'[3]SITC NET EXPORTS-M&amp;E '!$D$3:$V$3,0))/1000000</f>
        <v>217.654462</v>
      </c>
      <c r="F26" s="45">
        <f>INDEX('[3]SITC NET EXPORTS-M&amp;E '!$D$5:$V$60,MATCH($A26,'[3]SITC NET EXPORTS-M&amp;E '!$B$5:$B$60,0),MATCH(F$3,'[3]SITC NET EXPORTS-M&amp;E '!$D$3:$V$3,0))/1000000</f>
        <v>278.91352000000001</v>
      </c>
      <c r="G26" s="45">
        <f>INDEX('[3]SITC NET EXPORTS-M&amp;E '!$D$5:$V$60,MATCH($A26,'[3]SITC NET EXPORTS-M&amp;E '!$B$5:$B$60,0),MATCH(G$3,'[3]SITC NET EXPORTS-M&amp;E '!$D$3:$V$3,0))/1000000</f>
        <v>359.158278</v>
      </c>
      <c r="H26" s="45">
        <f>INDEX('[3]SITC NET EXPORTS-M&amp;E '!$D$5:$V$60,MATCH($A26,'[3]SITC NET EXPORTS-M&amp;E '!$B$5:$B$60,0),MATCH(H$3,'[3]SITC NET EXPORTS-M&amp;E '!$D$3:$V$3,0))/1000000</f>
        <v>536.87135799999999</v>
      </c>
      <c r="I26" s="45">
        <f>INDEX('[3]SITC NET EXPORTS-M&amp;E '!$D$5:$V$60,MATCH($A26,'[3]SITC NET EXPORTS-M&amp;E '!$B$5:$B$60,0),MATCH(I$3,'[3]SITC NET EXPORTS-M&amp;E '!$D$3:$V$3,0))/1000000</f>
        <v>658.12481200000002</v>
      </c>
      <c r="J26" s="45">
        <f>INDEX('[3]SITC NET EXPORTS-M&amp;E '!$D$5:$V$60,MATCH($A26,'[3]SITC NET EXPORTS-M&amp;E '!$B$5:$B$60,0),MATCH(J$3,'[3]SITC NET EXPORTS-M&amp;E '!$D$3:$V$3,0))/1000000</f>
        <v>436.85299400000002</v>
      </c>
      <c r="K26" s="45">
        <f>INDEX('[3]SITC NET EXPORTS-M&amp;E '!$D$5:$V$60,MATCH($A26,'[3]SITC NET EXPORTS-M&amp;E '!$B$5:$B$60,0),MATCH(K$3,'[3]SITC NET EXPORTS-M&amp;E '!$D$3:$V$3,0))/1000000</f>
        <v>481.157399</v>
      </c>
      <c r="L26" s="45">
        <f>INDEX('[3]SITC NET EXPORTS-M&amp;E '!$D$5:$V$60,MATCH($A26,'[3]SITC NET EXPORTS-M&amp;E '!$B$5:$B$60,0),MATCH(L$3,'[3]SITC NET EXPORTS-M&amp;E '!$D$3:$V$3,0))/1000000</f>
        <v>411.05197077000003</v>
      </c>
      <c r="M26" s="45">
        <f>INDEX('[3]SITC NET EXPORTS-M&amp;E '!$D$5:$V$60,MATCH($A26,'[3]SITC NET EXPORTS-M&amp;E '!$B$5:$B$60,0),MATCH(M$3,'[3]SITC NET EXPORTS-M&amp;E '!$D$3:$V$3,0))/1000000</f>
        <v>631.15385268000011</v>
      </c>
      <c r="N26" s="45">
        <f>INDEX('[3]SITC NET EXPORTS-M&amp;E '!$D$5:$V$60,MATCH($A26,'[3]SITC NET EXPORTS-M&amp;E '!$B$5:$B$60,0),MATCH(N$3,'[3]SITC NET EXPORTS-M&amp;E '!$D$3:$V$3,0))/1000000</f>
        <v>1384.3335142500002</v>
      </c>
      <c r="O26" s="45">
        <f>INDEX('[3]SITC NET EXPORTS-M&amp;E '!$D$5:$V$60,MATCH($A26,'[3]SITC NET EXPORTS-M&amp;E '!$B$5:$B$60,0),MATCH(O$3,'[3]SITC NET EXPORTS-M&amp;E '!$D$3:$V$3,0))/1000000</f>
        <v>654.06569769000009</v>
      </c>
      <c r="P26" s="45">
        <f>INDEX('[3]SITC NET EXPORTS-M&amp;E '!$D$5:$V$60,MATCH($A26,'[3]SITC NET EXPORTS-M&amp;E '!$B$5:$B$60,0),MATCH(P$3,'[3]SITC NET EXPORTS-M&amp;E '!$D$3:$V$3,0))/1000000</f>
        <v>759.54516358000001</v>
      </c>
      <c r="Q26" s="45">
        <f>INDEX('[3]SITC NET EXPORTS-M&amp;E '!$D$5:$V$60,MATCH($A26,'[3]SITC NET EXPORTS-M&amp;E '!$B$5:$B$60,0),MATCH(Q$3,'[3]SITC NET EXPORTS-M&amp;E '!$D$3:$V$3,0))/1000000</f>
        <v>707.75137719999998</v>
      </c>
      <c r="R26" s="45">
        <f>INDEX('[3]SITC NET EXPORTS-M&amp;E '!$D$5:$V$60,MATCH($A26,'[3]SITC NET EXPORTS-M&amp;E '!$B$5:$B$60,0),MATCH(R$3,'[3]SITC NET EXPORTS-M&amp;E '!$D$3:$V$3,0))/1000000</f>
        <v>489.05946128000005</v>
      </c>
      <c r="S26" s="45">
        <f>INDEX('[3]SITC NET EXPORTS-M&amp;E '!$D$5:$V$60,MATCH($A26,'[3]SITC NET EXPORTS-M&amp;E '!$B$5:$B$60,0),MATCH(S$3,'[3]SITC NET EXPORTS-M&amp;E '!$D$3:$V$3,0))/1000000</f>
        <v>622.69012122000004</v>
      </c>
      <c r="T26" s="45">
        <f>INDEX('[3]SITC NET EXPORTS-M&amp;E '!$D$5:$V$60,MATCH($A26,'[3]SITC NET EXPORTS-M&amp;E '!$B$5:$B$60,0),MATCH(T$3,'[3]SITC NET EXPORTS-M&amp;E '!$D$3:$V$3,0))/1000000</f>
        <v>615.2547321400001</v>
      </c>
      <c r="U26" s="54">
        <v>373.365184</v>
      </c>
      <c r="V26" s="54">
        <v>349.056423</v>
      </c>
      <c r="W26" s="54">
        <v>413.55475000000001</v>
      </c>
      <c r="X26" s="55">
        <v>526.98365200000001</v>
      </c>
    </row>
    <row r="27" spans="1:24" x14ac:dyDescent="0.25">
      <c r="A27" s="34">
        <v>744</v>
      </c>
      <c r="B27" s="27" t="s">
        <v>26</v>
      </c>
      <c r="C27" s="44">
        <v>0.5</v>
      </c>
      <c r="D27" s="45">
        <f>INDEX('[3]SITC NET EXPORTS-M&amp;E '!$D$5:$V$60,MATCH($A27,'[3]SITC NET EXPORTS-M&amp;E '!$B$5:$B$60,0),MATCH(D$3,'[3]SITC NET EXPORTS-M&amp;E '!$D$3:$V$3,0))/1000000</f>
        <v>335.34000200000003</v>
      </c>
      <c r="E27" s="45">
        <f>INDEX('[3]SITC NET EXPORTS-M&amp;E '!$D$5:$V$60,MATCH($A27,'[3]SITC NET EXPORTS-M&amp;E '!$B$5:$B$60,0),MATCH(E$3,'[3]SITC NET EXPORTS-M&amp;E '!$D$3:$V$3,0))/1000000</f>
        <v>222.048001</v>
      </c>
      <c r="F27" s="45">
        <f>INDEX('[3]SITC NET EXPORTS-M&amp;E '!$D$5:$V$60,MATCH($A27,'[3]SITC NET EXPORTS-M&amp;E '!$B$5:$B$60,0),MATCH(F$3,'[3]SITC NET EXPORTS-M&amp;E '!$D$3:$V$3,0))/1000000</f>
        <v>311.36465800000002</v>
      </c>
      <c r="G27" s="45">
        <f>INDEX('[3]SITC NET EXPORTS-M&amp;E '!$D$5:$V$60,MATCH($A27,'[3]SITC NET EXPORTS-M&amp;E '!$B$5:$B$60,0),MATCH(G$3,'[3]SITC NET EXPORTS-M&amp;E '!$D$3:$V$3,0))/1000000</f>
        <v>234.70522800000001</v>
      </c>
      <c r="H27" s="45">
        <f>INDEX('[3]SITC NET EXPORTS-M&amp;E '!$D$5:$V$60,MATCH($A27,'[3]SITC NET EXPORTS-M&amp;E '!$B$5:$B$60,0),MATCH(H$3,'[3]SITC NET EXPORTS-M&amp;E '!$D$3:$V$3,0))/1000000</f>
        <v>452.65875999999997</v>
      </c>
      <c r="I27" s="45">
        <f>INDEX('[3]SITC NET EXPORTS-M&amp;E '!$D$5:$V$60,MATCH($A27,'[3]SITC NET EXPORTS-M&amp;E '!$B$5:$B$60,0),MATCH(I$3,'[3]SITC NET EXPORTS-M&amp;E '!$D$3:$V$3,0))/1000000</f>
        <v>558.44085600000005</v>
      </c>
      <c r="J27" s="45">
        <f>INDEX('[3]SITC NET EXPORTS-M&amp;E '!$D$5:$V$60,MATCH($A27,'[3]SITC NET EXPORTS-M&amp;E '!$B$5:$B$60,0),MATCH(J$3,'[3]SITC NET EXPORTS-M&amp;E '!$D$3:$V$3,0))/1000000</f>
        <v>261.57205199999999</v>
      </c>
      <c r="K27" s="45">
        <f>INDEX('[3]SITC NET EXPORTS-M&amp;E '!$D$5:$V$60,MATCH($A27,'[3]SITC NET EXPORTS-M&amp;E '!$B$5:$B$60,0),MATCH(K$3,'[3]SITC NET EXPORTS-M&amp;E '!$D$3:$V$3,0))/1000000</f>
        <v>217.93495799999999</v>
      </c>
      <c r="L27" s="45">
        <f>INDEX('[3]SITC NET EXPORTS-M&amp;E '!$D$5:$V$60,MATCH($A27,'[3]SITC NET EXPORTS-M&amp;E '!$B$5:$B$60,0),MATCH(L$3,'[3]SITC NET EXPORTS-M&amp;E '!$D$3:$V$3,0))/1000000</f>
        <v>246.89911642999996</v>
      </c>
      <c r="M27" s="45">
        <f>INDEX('[3]SITC NET EXPORTS-M&amp;E '!$D$5:$V$60,MATCH($A27,'[3]SITC NET EXPORTS-M&amp;E '!$B$5:$B$60,0),MATCH(M$3,'[3]SITC NET EXPORTS-M&amp;E '!$D$3:$V$3,0))/1000000</f>
        <v>267.23676130000001</v>
      </c>
      <c r="N27" s="45">
        <f>INDEX('[3]SITC NET EXPORTS-M&amp;E '!$D$5:$V$60,MATCH($A27,'[3]SITC NET EXPORTS-M&amp;E '!$B$5:$B$60,0),MATCH(N$3,'[3]SITC NET EXPORTS-M&amp;E '!$D$3:$V$3,0))/1000000</f>
        <v>269.03884333999997</v>
      </c>
      <c r="O27" s="45">
        <f>INDEX('[3]SITC NET EXPORTS-M&amp;E '!$D$5:$V$60,MATCH($A27,'[3]SITC NET EXPORTS-M&amp;E '!$B$5:$B$60,0),MATCH(O$3,'[3]SITC NET EXPORTS-M&amp;E '!$D$3:$V$3,0))/1000000</f>
        <v>322.34497169000002</v>
      </c>
      <c r="P27" s="45">
        <f>INDEX('[3]SITC NET EXPORTS-M&amp;E '!$D$5:$V$60,MATCH($A27,'[3]SITC NET EXPORTS-M&amp;E '!$B$5:$B$60,0),MATCH(P$3,'[3]SITC NET EXPORTS-M&amp;E '!$D$3:$V$3,0))/1000000</f>
        <v>303.78936529999993</v>
      </c>
      <c r="Q27" s="45">
        <f>INDEX('[3]SITC NET EXPORTS-M&amp;E '!$D$5:$V$60,MATCH($A27,'[3]SITC NET EXPORTS-M&amp;E '!$B$5:$B$60,0),MATCH(Q$3,'[3]SITC NET EXPORTS-M&amp;E '!$D$3:$V$3,0))/1000000</f>
        <v>217.58727202999998</v>
      </c>
      <c r="R27" s="45">
        <f>INDEX('[3]SITC NET EXPORTS-M&amp;E '!$D$5:$V$60,MATCH($A27,'[3]SITC NET EXPORTS-M&amp;E '!$B$5:$B$60,0),MATCH(R$3,'[3]SITC NET EXPORTS-M&amp;E '!$D$3:$V$3,0))/1000000</f>
        <v>297.73330149999998</v>
      </c>
      <c r="S27" s="45">
        <f>INDEX('[3]SITC NET EXPORTS-M&amp;E '!$D$5:$V$60,MATCH($A27,'[3]SITC NET EXPORTS-M&amp;E '!$B$5:$B$60,0),MATCH(S$3,'[3]SITC NET EXPORTS-M&amp;E '!$D$3:$V$3,0))/1000000</f>
        <v>255.03271856000003</v>
      </c>
      <c r="T27" s="45">
        <f>INDEX('[3]SITC NET EXPORTS-M&amp;E '!$D$5:$V$60,MATCH($A27,'[3]SITC NET EXPORTS-M&amp;E '!$B$5:$B$60,0),MATCH(T$3,'[3]SITC NET EXPORTS-M&amp;E '!$D$3:$V$3,0))/1000000</f>
        <v>297.94388084000002</v>
      </c>
      <c r="U27" s="54">
        <v>130.82828799999999</v>
      </c>
      <c r="V27" s="54">
        <v>277.98725400000001</v>
      </c>
      <c r="W27" s="54">
        <v>125.31394299999999</v>
      </c>
      <c r="X27" s="55">
        <v>277.547327</v>
      </c>
    </row>
    <row r="28" spans="1:24" x14ac:dyDescent="0.25">
      <c r="A28" s="34">
        <v>745</v>
      </c>
      <c r="B28" s="27" t="s">
        <v>27</v>
      </c>
      <c r="C28" s="44">
        <v>0.5</v>
      </c>
      <c r="D28" s="45">
        <f>INDEX('[3]SITC NET EXPORTS-M&amp;E '!$D$5:$V$60,MATCH($A28,'[3]SITC NET EXPORTS-M&amp;E '!$B$5:$B$60,0),MATCH(D$3,'[3]SITC NET EXPORTS-M&amp;E '!$D$3:$V$3,0))/1000000</f>
        <v>101.430311</v>
      </c>
      <c r="E28" s="45">
        <f>INDEX('[3]SITC NET EXPORTS-M&amp;E '!$D$5:$V$60,MATCH($A28,'[3]SITC NET EXPORTS-M&amp;E '!$B$5:$B$60,0),MATCH(E$3,'[3]SITC NET EXPORTS-M&amp;E '!$D$3:$V$3,0))/1000000</f>
        <v>161.17040900000001</v>
      </c>
      <c r="F28" s="45">
        <f>INDEX('[3]SITC NET EXPORTS-M&amp;E '!$D$5:$V$60,MATCH($A28,'[3]SITC NET EXPORTS-M&amp;E '!$B$5:$B$60,0),MATCH(F$3,'[3]SITC NET EXPORTS-M&amp;E '!$D$3:$V$3,0))/1000000</f>
        <v>209.57985600000001</v>
      </c>
      <c r="G28" s="45">
        <f>INDEX('[3]SITC NET EXPORTS-M&amp;E '!$D$5:$V$60,MATCH($A28,'[3]SITC NET EXPORTS-M&amp;E '!$B$5:$B$60,0),MATCH(G$3,'[3]SITC NET EXPORTS-M&amp;E '!$D$3:$V$3,0))/1000000</f>
        <v>227.00083799999999</v>
      </c>
      <c r="H28" s="45">
        <f>INDEX('[3]SITC NET EXPORTS-M&amp;E '!$D$5:$V$60,MATCH($A28,'[3]SITC NET EXPORTS-M&amp;E '!$B$5:$B$60,0),MATCH(H$3,'[3]SITC NET EXPORTS-M&amp;E '!$D$3:$V$3,0))/1000000</f>
        <v>227.86676600000001</v>
      </c>
      <c r="I28" s="45">
        <f>INDEX('[3]SITC NET EXPORTS-M&amp;E '!$D$5:$V$60,MATCH($A28,'[3]SITC NET EXPORTS-M&amp;E '!$B$5:$B$60,0),MATCH(I$3,'[3]SITC NET EXPORTS-M&amp;E '!$D$3:$V$3,0))/1000000</f>
        <v>191.10795200000001</v>
      </c>
      <c r="J28" s="45">
        <f>INDEX('[3]SITC NET EXPORTS-M&amp;E '!$D$5:$V$60,MATCH($A28,'[3]SITC NET EXPORTS-M&amp;E '!$B$5:$B$60,0),MATCH(J$3,'[3]SITC NET EXPORTS-M&amp;E '!$D$3:$V$3,0))/1000000</f>
        <v>157.996668</v>
      </c>
      <c r="K28" s="45">
        <f>INDEX('[3]SITC NET EXPORTS-M&amp;E '!$D$5:$V$60,MATCH($A28,'[3]SITC NET EXPORTS-M&amp;E '!$B$5:$B$60,0),MATCH(K$3,'[3]SITC NET EXPORTS-M&amp;E '!$D$3:$V$3,0))/1000000</f>
        <v>169.789692</v>
      </c>
      <c r="L28" s="45">
        <f>INDEX('[3]SITC NET EXPORTS-M&amp;E '!$D$5:$V$60,MATCH($A28,'[3]SITC NET EXPORTS-M&amp;E '!$B$5:$B$60,0),MATCH(L$3,'[3]SITC NET EXPORTS-M&amp;E '!$D$3:$V$3,0))/1000000</f>
        <v>180.87277581999999</v>
      </c>
      <c r="M28" s="45">
        <f>INDEX('[3]SITC NET EXPORTS-M&amp;E '!$D$5:$V$60,MATCH($A28,'[3]SITC NET EXPORTS-M&amp;E '!$B$5:$B$60,0),MATCH(M$3,'[3]SITC NET EXPORTS-M&amp;E '!$D$3:$V$3,0))/1000000</f>
        <v>234.75266692</v>
      </c>
      <c r="N28" s="45">
        <f>INDEX('[3]SITC NET EXPORTS-M&amp;E '!$D$5:$V$60,MATCH($A28,'[3]SITC NET EXPORTS-M&amp;E '!$B$5:$B$60,0),MATCH(N$3,'[3]SITC NET EXPORTS-M&amp;E '!$D$3:$V$3,0))/1000000</f>
        <v>230.61470545000003</v>
      </c>
      <c r="O28" s="45">
        <f>INDEX('[3]SITC NET EXPORTS-M&amp;E '!$D$5:$V$60,MATCH($A28,'[3]SITC NET EXPORTS-M&amp;E '!$B$5:$B$60,0),MATCH(O$3,'[3]SITC NET EXPORTS-M&amp;E '!$D$3:$V$3,0))/1000000</f>
        <v>232.97606512000002</v>
      </c>
      <c r="P28" s="45">
        <f>INDEX('[3]SITC NET EXPORTS-M&amp;E '!$D$5:$V$60,MATCH($A28,'[3]SITC NET EXPORTS-M&amp;E '!$B$5:$B$60,0),MATCH(P$3,'[3]SITC NET EXPORTS-M&amp;E '!$D$3:$V$3,0))/1000000</f>
        <v>242.52246389999996</v>
      </c>
      <c r="Q28" s="45">
        <f>INDEX('[3]SITC NET EXPORTS-M&amp;E '!$D$5:$V$60,MATCH($A28,'[3]SITC NET EXPORTS-M&amp;E '!$B$5:$B$60,0),MATCH(Q$3,'[3]SITC NET EXPORTS-M&amp;E '!$D$3:$V$3,0))/1000000</f>
        <v>219.60202681000004</v>
      </c>
      <c r="R28" s="45">
        <f>INDEX('[3]SITC NET EXPORTS-M&amp;E '!$D$5:$V$60,MATCH($A28,'[3]SITC NET EXPORTS-M&amp;E '!$B$5:$B$60,0),MATCH(R$3,'[3]SITC NET EXPORTS-M&amp;E '!$D$3:$V$3,0))/1000000</f>
        <v>211.89179956000004</v>
      </c>
      <c r="S28" s="45">
        <f>INDEX('[3]SITC NET EXPORTS-M&amp;E '!$D$5:$V$60,MATCH($A28,'[3]SITC NET EXPORTS-M&amp;E '!$B$5:$B$60,0),MATCH(S$3,'[3]SITC NET EXPORTS-M&amp;E '!$D$3:$V$3,0))/1000000</f>
        <v>221.97501035000002</v>
      </c>
      <c r="T28" s="45">
        <f>INDEX('[3]SITC NET EXPORTS-M&amp;E '!$D$5:$V$60,MATCH($A28,'[3]SITC NET EXPORTS-M&amp;E '!$B$5:$B$60,0),MATCH(T$3,'[3]SITC NET EXPORTS-M&amp;E '!$D$3:$V$3,0))/1000000</f>
        <v>223.26045457000004</v>
      </c>
      <c r="U28" s="54">
        <v>144.68263099999999</v>
      </c>
      <c r="V28" s="54">
        <v>223.01912999999999</v>
      </c>
      <c r="W28" s="54">
        <v>164.80834999999999</v>
      </c>
      <c r="X28" s="55">
        <v>330.44902500000001</v>
      </c>
    </row>
    <row r="29" spans="1:24" x14ac:dyDescent="0.25">
      <c r="A29" s="33">
        <v>746</v>
      </c>
      <c r="B29" s="12" t="s">
        <v>28</v>
      </c>
      <c r="C29" s="44">
        <v>0</v>
      </c>
      <c r="D29" s="45">
        <f>INDEX('[3]SITC NET EXPORTS-M&amp;E '!$D$5:$V$60,MATCH($A29,'[3]SITC NET EXPORTS-M&amp;E '!$B$5:$B$60,0),MATCH(D$3,'[3]SITC NET EXPORTS-M&amp;E '!$D$3:$V$3,0))/1000000</f>
        <v>37.270310000000002</v>
      </c>
      <c r="E29" s="45">
        <f>INDEX('[3]SITC NET EXPORTS-M&amp;E '!$D$5:$V$60,MATCH($A29,'[3]SITC NET EXPORTS-M&amp;E '!$B$5:$B$60,0),MATCH(E$3,'[3]SITC NET EXPORTS-M&amp;E '!$D$3:$V$3,0))/1000000</f>
        <v>42.651437999999999</v>
      </c>
      <c r="F29" s="45">
        <f>INDEX('[3]SITC NET EXPORTS-M&amp;E '!$D$5:$V$60,MATCH($A29,'[3]SITC NET EXPORTS-M&amp;E '!$B$5:$B$60,0),MATCH(F$3,'[3]SITC NET EXPORTS-M&amp;E '!$D$3:$V$3,0))/1000000</f>
        <v>38.859330999999997</v>
      </c>
      <c r="G29" s="45">
        <f>INDEX('[3]SITC NET EXPORTS-M&amp;E '!$D$5:$V$60,MATCH($A29,'[3]SITC NET EXPORTS-M&amp;E '!$B$5:$B$60,0),MATCH(G$3,'[3]SITC NET EXPORTS-M&amp;E '!$D$3:$V$3,0))/1000000</f>
        <v>53.781193000000002</v>
      </c>
      <c r="H29" s="45">
        <f>INDEX('[3]SITC NET EXPORTS-M&amp;E '!$D$5:$V$60,MATCH($A29,'[3]SITC NET EXPORTS-M&amp;E '!$B$5:$B$60,0),MATCH(H$3,'[3]SITC NET EXPORTS-M&amp;E '!$D$3:$V$3,0))/1000000</f>
        <v>64.535539</v>
      </c>
      <c r="I29" s="45">
        <f>INDEX('[3]SITC NET EXPORTS-M&amp;E '!$D$5:$V$60,MATCH($A29,'[3]SITC NET EXPORTS-M&amp;E '!$B$5:$B$60,0),MATCH(I$3,'[3]SITC NET EXPORTS-M&amp;E '!$D$3:$V$3,0))/1000000</f>
        <v>61.792791999999999</v>
      </c>
      <c r="J29" s="45">
        <f>INDEX('[3]SITC NET EXPORTS-M&amp;E '!$D$5:$V$60,MATCH($A29,'[3]SITC NET EXPORTS-M&amp;E '!$B$5:$B$60,0),MATCH(J$3,'[3]SITC NET EXPORTS-M&amp;E '!$D$3:$V$3,0))/1000000</f>
        <v>59.823773000000003</v>
      </c>
      <c r="K29" s="45">
        <f>INDEX('[3]SITC NET EXPORTS-M&amp;E '!$D$5:$V$60,MATCH($A29,'[3]SITC NET EXPORTS-M&amp;E '!$B$5:$B$60,0),MATCH(K$3,'[3]SITC NET EXPORTS-M&amp;E '!$D$3:$V$3,0))/1000000</f>
        <v>54.251198000000002</v>
      </c>
      <c r="L29" s="45">
        <f>INDEX('[3]SITC NET EXPORTS-M&amp;E '!$D$5:$V$60,MATCH($A29,'[3]SITC NET EXPORTS-M&amp;E '!$B$5:$B$60,0),MATCH(L$3,'[3]SITC NET EXPORTS-M&amp;E '!$D$3:$V$3,0))/1000000</f>
        <v>65.170014309999999</v>
      </c>
      <c r="M29" s="45">
        <f>INDEX('[3]SITC NET EXPORTS-M&amp;E '!$D$5:$V$60,MATCH($A29,'[3]SITC NET EXPORTS-M&amp;E '!$B$5:$B$60,0),MATCH(M$3,'[3]SITC NET EXPORTS-M&amp;E '!$D$3:$V$3,0))/1000000</f>
        <v>75.490548529999998</v>
      </c>
      <c r="N29" s="45">
        <f>INDEX('[3]SITC NET EXPORTS-M&amp;E '!$D$5:$V$60,MATCH($A29,'[3]SITC NET EXPORTS-M&amp;E '!$B$5:$B$60,0),MATCH(N$3,'[3]SITC NET EXPORTS-M&amp;E '!$D$3:$V$3,0))/1000000</f>
        <v>77.112701420000008</v>
      </c>
      <c r="O29" s="45">
        <f>INDEX('[3]SITC NET EXPORTS-M&amp;E '!$D$5:$V$60,MATCH($A29,'[3]SITC NET EXPORTS-M&amp;E '!$B$5:$B$60,0),MATCH(O$3,'[3]SITC NET EXPORTS-M&amp;E '!$D$3:$V$3,0))/1000000</f>
        <v>69.604578369999984</v>
      </c>
      <c r="P29" s="45">
        <f>INDEX('[3]SITC NET EXPORTS-M&amp;E '!$D$5:$V$60,MATCH($A29,'[3]SITC NET EXPORTS-M&amp;E '!$B$5:$B$60,0),MATCH(P$3,'[3]SITC NET EXPORTS-M&amp;E '!$D$3:$V$3,0))/1000000</f>
        <v>63.716832050000015</v>
      </c>
      <c r="Q29" s="45">
        <f>INDEX('[3]SITC NET EXPORTS-M&amp;E '!$D$5:$V$60,MATCH($A29,'[3]SITC NET EXPORTS-M&amp;E '!$B$5:$B$60,0),MATCH(Q$3,'[3]SITC NET EXPORTS-M&amp;E '!$D$3:$V$3,0))/1000000</f>
        <v>65.957471560000002</v>
      </c>
      <c r="R29" s="45">
        <f>INDEX('[3]SITC NET EXPORTS-M&amp;E '!$D$5:$V$60,MATCH($A29,'[3]SITC NET EXPORTS-M&amp;E '!$B$5:$B$60,0),MATCH(R$3,'[3]SITC NET EXPORTS-M&amp;E '!$D$3:$V$3,0))/1000000</f>
        <v>61.039051579999999</v>
      </c>
      <c r="S29" s="45">
        <f>INDEX('[3]SITC NET EXPORTS-M&amp;E '!$D$5:$V$60,MATCH($A29,'[3]SITC NET EXPORTS-M&amp;E '!$B$5:$B$60,0),MATCH(S$3,'[3]SITC NET EXPORTS-M&amp;E '!$D$3:$V$3,0))/1000000</f>
        <v>49.388202639999996</v>
      </c>
      <c r="T29" s="45">
        <f>INDEX('[3]SITC NET EXPORTS-M&amp;E '!$D$5:$V$60,MATCH($A29,'[3]SITC NET EXPORTS-M&amp;E '!$B$5:$B$60,0),MATCH(T$3,'[3]SITC NET EXPORTS-M&amp;E '!$D$3:$V$3,0))/1000000</f>
        <v>59.849352409999995</v>
      </c>
      <c r="U29" s="54">
        <v>43.989890000000003</v>
      </c>
      <c r="V29" s="54">
        <v>37.281101999999997</v>
      </c>
      <c r="W29" s="54">
        <v>47.621732999999999</v>
      </c>
      <c r="X29" s="55">
        <v>45.549025999999998</v>
      </c>
    </row>
    <row r="30" spans="1:24" x14ac:dyDescent="0.25">
      <c r="A30" s="33">
        <v>747</v>
      </c>
      <c r="B30" s="12" t="s">
        <v>29</v>
      </c>
      <c r="C30" s="44">
        <v>0</v>
      </c>
      <c r="D30" s="45">
        <f>INDEX('[3]SITC NET EXPORTS-M&amp;E '!$D$5:$V$60,MATCH($A30,'[3]SITC NET EXPORTS-M&amp;E '!$B$5:$B$60,0),MATCH(D$3,'[3]SITC NET EXPORTS-M&amp;E '!$D$3:$V$3,0))/1000000</f>
        <v>261.64969600000001</v>
      </c>
      <c r="E30" s="45">
        <f>INDEX('[3]SITC NET EXPORTS-M&amp;E '!$D$5:$V$60,MATCH($A30,'[3]SITC NET EXPORTS-M&amp;E '!$B$5:$B$60,0),MATCH(E$3,'[3]SITC NET EXPORTS-M&amp;E '!$D$3:$V$3,0))/1000000</f>
        <v>323.71319499999998</v>
      </c>
      <c r="F30" s="45">
        <f>INDEX('[3]SITC NET EXPORTS-M&amp;E '!$D$5:$V$60,MATCH($A30,'[3]SITC NET EXPORTS-M&amp;E '!$B$5:$B$60,0),MATCH(F$3,'[3]SITC NET EXPORTS-M&amp;E '!$D$3:$V$3,0))/1000000</f>
        <v>332.56244400000003</v>
      </c>
      <c r="G30" s="45">
        <f>INDEX('[3]SITC NET EXPORTS-M&amp;E '!$D$5:$V$60,MATCH($A30,'[3]SITC NET EXPORTS-M&amp;E '!$B$5:$B$60,0),MATCH(G$3,'[3]SITC NET EXPORTS-M&amp;E '!$D$3:$V$3,0))/1000000</f>
        <v>412.37963200000002</v>
      </c>
      <c r="H30" s="45">
        <f>INDEX('[3]SITC NET EXPORTS-M&amp;E '!$D$5:$V$60,MATCH($A30,'[3]SITC NET EXPORTS-M&amp;E '!$B$5:$B$60,0),MATCH(H$3,'[3]SITC NET EXPORTS-M&amp;E '!$D$3:$V$3,0))/1000000</f>
        <v>204.50394700000001</v>
      </c>
      <c r="I30" s="45">
        <f>INDEX('[3]SITC NET EXPORTS-M&amp;E '!$D$5:$V$60,MATCH($A30,'[3]SITC NET EXPORTS-M&amp;E '!$B$5:$B$60,0),MATCH(I$3,'[3]SITC NET EXPORTS-M&amp;E '!$D$3:$V$3,0))/1000000</f>
        <v>665.02532499999995</v>
      </c>
      <c r="J30" s="45">
        <f>INDEX('[3]SITC NET EXPORTS-M&amp;E '!$D$5:$V$60,MATCH($A30,'[3]SITC NET EXPORTS-M&amp;E '!$B$5:$B$60,0),MATCH(J$3,'[3]SITC NET EXPORTS-M&amp;E '!$D$3:$V$3,0))/1000000</f>
        <v>438.633195</v>
      </c>
      <c r="K30" s="45">
        <f>INDEX('[3]SITC NET EXPORTS-M&amp;E '!$D$5:$V$60,MATCH($A30,'[3]SITC NET EXPORTS-M&amp;E '!$B$5:$B$60,0),MATCH(K$3,'[3]SITC NET EXPORTS-M&amp;E '!$D$3:$V$3,0))/1000000</f>
        <v>451.38673399999999</v>
      </c>
      <c r="L30" s="45">
        <f>INDEX('[3]SITC NET EXPORTS-M&amp;E '!$D$5:$V$60,MATCH($A30,'[3]SITC NET EXPORTS-M&amp;E '!$B$5:$B$60,0),MATCH(L$3,'[3]SITC NET EXPORTS-M&amp;E '!$D$3:$V$3,0))/1000000</f>
        <v>350.94861442000001</v>
      </c>
      <c r="M30" s="45">
        <f>INDEX('[3]SITC NET EXPORTS-M&amp;E '!$D$5:$V$60,MATCH($A30,'[3]SITC NET EXPORTS-M&amp;E '!$B$5:$B$60,0),MATCH(M$3,'[3]SITC NET EXPORTS-M&amp;E '!$D$3:$V$3,0))/1000000</f>
        <v>413.96177482000002</v>
      </c>
      <c r="N30" s="45">
        <f>INDEX('[3]SITC NET EXPORTS-M&amp;E '!$D$5:$V$60,MATCH($A30,'[3]SITC NET EXPORTS-M&amp;E '!$B$5:$B$60,0),MATCH(N$3,'[3]SITC NET EXPORTS-M&amp;E '!$D$3:$V$3,0))/1000000</f>
        <v>699.68902208000009</v>
      </c>
      <c r="O30" s="45">
        <f>INDEX('[3]SITC NET EXPORTS-M&amp;E '!$D$5:$V$60,MATCH($A30,'[3]SITC NET EXPORTS-M&amp;E '!$B$5:$B$60,0),MATCH(O$3,'[3]SITC NET EXPORTS-M&amp;E '!$D$3:$V$3,0))/1000000</f>
        <v>721.17561287000001</v>
      </c>
      <c r="P30" s="45">
        <f>INDEX('[3]SITC NET EXPORTS-M&amp;E '!$D$5:$V$60,MATCH($A30,'[3]SITC NET EXPORTS-M&amp;E '!$B$5:$B$60,0),MATCH(P$3,'[3]SITC NET EXPORTS-M&amp;E '!$D$3:$V$3,0))/1000000</f>
        <v>926.49404548000018</v>
      </c>
      <c r="Q30" s="45">
        <f>INDEX('[3]SITC NET EXPORTS-M&amp;E '!$D$5:$V$60,MATCH($A30,'[3]SITC NET EXPORTS-M&amp;E '!$B$5:$B$60,0),MATCH(Q$3,'[3]SITC NET EXPORTS-M&amp;E '!$D$3:$V$3,0))/1000000</f>
        <v>940.22190072000001</v>
      </c>
      <c r="R30" s="45">
        <f>INDEX('[3]SITC NET EXPORTS-M&amp;E '!$D$5:$V$60,MATCH($A30,'[3]SITC NET EXPORTS-M&amp;E '!$B$5:$B$60,0),MATCH(R$3,'[3]SITC NET EXPORTS-M&amp;E '!$D$3:$V$3,0))/1000000</f>
        <v>415.25124021000005</v>
      </c>
      <c r="S30" s="45">
        <f>INDEX('[3]SITC NET EXPORTS-M&amp;E '!$D$5:$V$60,MATCH($A30,'[3]SITC NET EXPORTS-M&amp;E '!$B$5:$B$60,0),MATCH(S$3,'[3]SITC NET EXPORTS-M&amp;E '!$D$3:$V$3,0))/1000000</f>
        <v>654.43030381999995</v>
      </c>
      <c r="T30" s="45">
        <f>INDEX('[3]SITC NET EXPORTS-M&amp;E '!$D$5:$V$60,MATCH($A30,'[3]SITC NET EXPORTS-M&amp;E '!$B$5:$B$60,0),MATCH(T$3,'[3]SITC NET EXPORTS-M&amp;E '!$D$3:$V$3,0))/1000000</f>
        <v>609.01716849000013</v>
      </c>
      <c r="U30" s="54">
        <v>750.53303400000004</v>
      </c>
      <c r="V30" s="54">
        <v>540.64101900000003</v>
      </c>
      <c r="W30" s="54">
        <v>387.16607599999998</v>
      </c>
      <c r="X30" s="55">
        <v>567.67494699999997</v>
      </c>
    </row>
    <row r="31" spans="1:24" x14ac:dyDescent="0.25">
      <c r="A31" s="33">
        <v>748</v>
      </c>
      <c r="B31" s="12" t="s">
        <v>30</v>
      </c>
      <c r="C31" s="44">
        <v>0</v>
      </c>
      <c r="D31" s="45">
        <f>INDEX('[3]SITC NET EXPORTS-M&amp;E '!$D$5:$V$60,MATCH($A31,'[3]SITC NET EXPORTS-M&amp;E '!$B$5:$B$60,0),MATCH(D$3,'[3]SITC NET EXPORTS-M&amp;E '!$D$3:$V$3,0))/1000000</f>
        <v>74.139882999999998</v>
      </c>
      <c r="E31" s="45">
        <f>INDEX('[3]SITC NET EXPORTS-M&amp;E '!$D$5:$V$60,MATCH($A31,'[3]SITC NET EXPORTS-M&amp;E '!$B$5:$B$60,0),MATCH(E$3,'[3]SITC NET EXPORTS-M&amp;E '!$D$3:$V$3,0))/1000000</f>
        <v>71.025865999999994</v>
      </c>
      <c r="F31" s="45">
        <f>INDEX('[3]SITC NET EXPORTS-M&amp;E '!$D$5:$V$60,MATCH($A31,'[3]SITC NET EXPORTS-M&amp;E '!$B$5:$B$60,0),MATCH(F$3,'[3]SITC NET EXPORTS-M&amp;E '!$D$3:$V$3,0))/1000000</f>
        <v>95.815141999999994</v>
      </c>
      <c r="G31" s="45">
        <f>INDEX('[3]SITC NET EXPORTS-M&amp;E '!$D$5:$V$60,MATCH($A31,'[3]SITC NET EXPORTS-M&amp;E '!$B$5:$B$60,0),MATCH(G$3,'[3]SITC NET EXPORTS-M&amp;E '!$D$3:$V$3,0))/1000000</f>
        <v>87.803188000000006</v>
      </c>
      <c r="H31" s="45">
        <f>INDEX('[3]SITC NET EXPORTS-M&amp;E '!$D$5:$V$60,MATCH($A31,'[3]SITC NET EXPORTS-M&amp;E '!$B$5:$B$60,0),MATCH(H$3,'[3]SITC NET EXPORTS-M&amp;E '!$D$3:$V$3,0))/1000000</f>
        <v>120.38217299999999</v>
      </c>
      <c r="I31" s="45">
        <f>INDEX('[3]SITC NET EXPORTS-M&amp;E '!$D$5:$V$60,MATCH($A31,'[3]SITC NET EXPORTS-M&amp;E '!$B$5:$B$60,0),MATCH(I$3,'[3]SITC NET EXPORTS-M&amp;E '!$D$3:$V$3,0))/1000000</f>
        <v>118.730732</v>
      </c>
      <c r="J31" s="45">
        <f>INDEX('[3]SITC NET EXPORTS-M&amp;E '!$D$5:$V$60,MATCH($A31,'[3]SITC NET EXPORTS-M&amp;E '!$B$5:$B$60,0),MATCH(J$3,'[3]SITC NET EXPORTS-M&amp;E '!$D$3:$V$3,0))/1000000</f>
        <v>117.35355800000001</v>
      </c>
      <c r="K31" s="45">
        <f>INDEX('[3]SITC NET EXPORTS-M&amp;E '!$D$5:$V$60,MATCH($A31,'[3]SITC NET EXPORTS-M&amp;E '!$B$5:$B$60,0),MATCH(K$3,'[3]SITC NET EXPORTS-M&amp;E '!$D$3:$V$3,0))/1000000</f>
        <v>102.83032799999999</v>
      </c>
      <c r="L31" s="45">
        <f>INDEX('[3]SITC NET EXPORTS-M&amp;E '!$D$5:$V$60,MATCH($A31,'[3]SITC NET EXPORTS-M&amp;E '!$B$5:$B$60,0),MATCH(L$3,'[3]SITC NET EXPORTS-M&amp;E '!$D$3:$V$3,0))/1000000</f>
        <v>109.38641339</v>
      </c>
      <c r="M31" s="45">
        <f>INDEX('[3]SITC NET EXPORTS-M&amp;E '!$D$5:$V$60,MATCH($A31,'[3]SITC NET EXPORTS-M&amp;E '!$B$5:$B$60,0),MATCH(M$3,'[3]SITC NET EXPORTS-M&amp;E '!$D$3:$V$3,0))/1000000</f>
        <v>135.37405307</v>
      </c>
      <c r="N31" s="45">
        <f>INDEX('[3]SITC NET EXPORTS-M&amp;E '!$D$5:$V$60,MATCH($A31,'[3]SITC NET EXPORTS-M&amp;E '!$B$5:$B$60,0),MATCH(N$3,'[3]SITC NET EXPORTS-M&amp;E '!$D$3:$V$3,0))/1000000</f>
        <v>185.50088081000001</v>
      </c>
      <c r="O31" s="45">
        <f>INDEX('[3]SITC NET EXPORTS-M&amp;E '!$D$5:$V$60,MATCH($A31,'[3]SITC NET EXPORTS-M&amp;E '!$B$5:$B$60,0),MATCH(O$3,'[3]SITC NET EXPORTS-M&amp;E '!$D$3:$V$3,0))/1000000</f>
        <v>188.21705424000001</v>
      </c>
      <c r="P31" s="45">
        <f>INDEX('[3]SITC NET EXPORTS-M&amp;E '!$D$5:$V$60,MATCH($A31,'[3]SITC NET EXPORTS-M&amp;E '!$B$5:$B$60,0),MATCH(P$3,'[3]SITC NET EXPORTS-M&amp;E '!$D$3:$V$3,0))/1000000</f>
        <v>138.25976700000001</v>
      </c>
      <c r="Q31" s="45">
        <f>INDEX('[3]SITC NET EXPORTS-M&amp;E '!$D$5:$V$60,MATCH($A31,'[3]SITC NET EXPORTS-M&amp;E '!$B$5:$B$60,0),MATCH(Q$3,'[3]SITC NET EXPORTS-M&amp;E '!$D$3:$V$3,0))/1000000</f>
        <v>129.71978619000001</v>
      </c>
      <c r="R31" s="45">
        <f>INDEX('[3]SITC NET EXPORTS-M&amp;E '!$D$5:$V$60,MATCH($A31,'[3]SITC NET EXPORTS-M&amp;E '!$B$5:$B$60,0),MATCH(R$3,'[3]SITC NET EXPORTS-M&amp;E '!$D$3:$V$3,0))/1000000</f>
        <v>107.28426148</v>
      </c>
      <c r="S31" s="45">
        <f>INDEX('[3]SITC NET EXPORTS-M&amp;E '!$D$5:$V$60,MATCH($A31,'[3]SITC NET EXPORTS-M&amp;E '!$B$5:$B$60,0),MATCH(S$3,'[3]SITC NET EXPORTS-M&amp;E '!$D$3:$V$3,0))/1000000</f>
        <v>38.41939897000001</v>
      </c>
      <c r="T31" s="45">
        <f>INDEX('[3]SITC NET EXPORTS-M&amp;E '!$D$5:$V$60,MATCH($A31,'[3]SITC NET EXPORTS-M&amp;E '!$B$5:$B$60,0),MATCH(T$3,'[3]SITC NET EXPORTS-M&amp;E '!$D$3:$V$3,0))/1000000</f>
        <v>145.07109521000001</v>
      </c>
      <c r="U31" s="54">
        <v>101.272356</v>
      </c>
      <c r="V31" s="54">
        <v>90.923750999999996</v>
      </c>
      <c r="W31" s="54">
        <v>78.482530999999994</v>
      </c>
      <c r="X31" s="55">
        <v>106.30459</v>
      </c>
    </row>
    <row r="32" spans="1:24" x14ac:dyDescent="0.25">
      <c r="A32" s="33">
        <v>749</v>
      </c>
      <c r="B32" s="12" t="s">
        <v>31</v>
      </c>
      <c r="C32" s="44">
        <v>0</v>
      </c>
      <c r="D32" s="45">
        <f>INDEX('[3]SITC NET EXPORTS-M&amp;E '!$D$5:$V$60,MATCH($A32,'[3]SITC NET EXPORTS-M&amp;E '!$B$5:$B$60,0),MATCH(D$3,'[3]SITC NET EXPORTS-M&amp;E '!$D$3:$V$3,0))/1000000</f>
        <v>59.105792999999998</v>
      </c>
      <c r="E32" s="45">
        <f>INDEX('[3]SITC NET EXPORTS-M&amp;E '!$D$5:$V$60,MATCH($A32,'[3]SITC NET EXPORTS-M&amp;E '!$B$5:$B$60,0),MATCH(E$3,'[3]SITC NET EXPORTS-M&amp;E '!$D$3:$V$3,0))/1000000</f>
        <v>67.802762999999999</v>
      </c>
      <c r="F32" s="45">
        <f>INDEX('[3]SITC NET EXPORTS-M&amp;E '!$D$5:$V$60,MATCH($A32,'[3]SITC NET EXPORTS-M&amp;E '!$B$5:$B$60,0),MATCH(F$3,'[3]SITC NET EXPORTS-M&amp;E '!$D$3:$V$3,0))/1000000</f>
        <v>90.176778999999996</v>
      </c>
      <c r="G32" s="45">
        <f>INDEX('[3]SITC NET EXPORTS-M&amp;E '!$D$5:$V$60,MATCH($A32,'[3]SITC NET EXPORTS-M&amp;E '!$B$5:$B$60,0),MATCH(G$3,'[3]SITC NET EXPORTS-M&amp;E '!$D$3:$V$3,0))/1000000</f>
        <v>117.870572</v>
      </c>
      <c r="H32" s="45">
        <f>INDEX('[3]SITC NET EXPORTS-M&amp;E '!$D$5:$V$60,MATCH($A32,'[3]SITC NET EXPORTS-M&amp;E '!$B$5:$B$60,0),MATCH(H$3,'[3]SITC NET EXPORTS-M&amp;E '!$D$3:$V$3,0))/1000000</f>
        <v>141.26024000000001</v>
      </c>
      <c r="I32" s="45">
        <f>INDEX('[3]SITC NET EXPORTS-M&amp;E '!$D$5:$V$60,MATCH($A32,'[3]SITC NET EXPORTS-M&amp;E '!$B$5:$B$60,0),MATCH(I$3,'[3]SITC NET EXPORTS-M&amp;E '!$D$3:$V$3,0))/1000000</f>
        <v>98.811851000000004</v>
      </c>
      <c r="J32" s="45">
        <f>INDEX('[3]SITC NET EXPORTS-M&amp;E '!$D$5:$V$60,MATCH($A32,'[3]SITC NET EXPORTS-M&amp;E '!$B$5:$B$60,0),MATCH(J$3,'[3]SITC NET EXPORTS-M&amp;E '!$D$3:$V$3,0))/1000000</f>
        <v>80.903429000000003</v>
      </c>
      <c r="K32" s="45">
        <f>INDEX('[3]SITC NET EXPORTS-M&amp;E '!$D$5:$V$60,MATCH($A32,'[3]SITC NET EXPORTS-M&amp;E '!$B$5:$B$60,0),MATCH(K$3,'[3]SITC NET EXPORTS-M&amp;E '!$D$3:$V$3,0))/1000000</f>
        <v>110.285532</v>
      </c>
      <c r="L32" s="45">
        <f>INDEX('[3]SITC NET EXPORTS-M&amp;E '!$D$5:$V$60,MATCH($A32,'[3]SITC NET EXPORTS-M&amp;E '!$B$5:$B$60,0),MATCH(L$3,'[3]SITC NET EXPORTS-M&amp;E '!$D$3:$V$3,0))/1000000</f>
        <v>111.84597796000001</v>
      </c>
      <c r="M32" s="45">
        <f>INDEX('[3]SITC NET EXPORTS-M&amp;E '!$D$5:$V$60,MATCH($A32,'[3]SITC NET EXPORTS-M&amp;E '!$B$5:$B$60,0),MATCH(M$3,'[3]SITC NET EXPORTS-M&amp;E '!$D$3:$V$3,0))/1000000</f>
        <v>135.47555731999998</v>
      </c>
      <c r="N32" s="45">
        <f>INDEX('[3]SITC NET EXPORTS-M&amp;E '!$D$5:$V$60,MATCH($A32,'[3]SITC NET EXPORTS-M&amp;E '!$B$5:$B$60,0),MATCH(N$3,'[3]SITC NET EXPORTS-M&amp;E '!$D$3:$V$3,0))/1000000</f>
        <v>137.12039389</v>
      </c>
      <c r="O32" s="45">
        <f>INDEX('[3]SITC NET EXPORTS-M&amp;E '!$D$5:$V$60,MATCH($A32,'[3]SITC NET EXPORTS-M&amp;E '!$B$5:$B$60,0),MATCH(O$3,'[3]SITC NET EXPORTS-M&amp;E '!$D$3:$V$3,0))/1000000</f>
        <v>121.71843228</v>
      </c>
      <c r="P32" s="45">
        <f>INDEX('[3]SITC NET EXPORTS-M&amp;E '!$D$5:$V$60,MATCH($A32,'[3]SITC NET EXPORTS-M&amp;E '!$B$5:$B$60,0),MATCH(P$3,'[3]SITC NET EXPORTS-M&amp;E '!$D$3:$V$3,0))/1000000</f>
        <v>133.28773983000002</v>
      </c>
      <c r="Q32" s="45">
        <f>INDEX('[3]SITC NET EXPORTS-M&amp;E '!$D$5:$V$60,MATCH($A32,'[3]SITC NET EXPORTS-M&amp;E '!$B$5:$B$60,0),MATCH(Q$3,'[3]SITC NET EXPORTS-M&amp;E '!$D$3:$V$3,0))/1000000</f>
        <v>128.99054089000001</v>
      </c>
      <c r="R32" s="45">
        <f>INDEX('[3]SITC NET EXPORTS-M&amp;E '!$D$5:$V$60,MATCH($A32,'[3]SITC NET EXPORTS-M&amp;E '!$B$5:$B$60,0),MATCH(R$3,'[3]SITC NET EXPORTS-M&amp;E '!$D$3:$V$3,0))/1000000</f>
        <v>85.744807140000006</v>
      </c>
      <c r="S32" s="45">
        <f>INDEX('[3]SITC NET EXPORTS-M&amp;E '!$D$5:$V$60,MATCH($A32,'[3]SITC NET EXPORTS-M&amp;E '!$B$5:$B$60,0),MATCH(S$3,'[3]SITC NET EXPORTS-M&amp;E '!$D$3:$V$3,0))/1000000</f>
        <v>110.35723136</v>
      </c>
      <c r="T32" s="45">
        <f>INDEX('[3]SITC NET EXPORTS-M&amp;E '!$D$5:$V$60,MATCH($A32,'[3]SITC NET EXPORTS-M&amp;E '!$B$5:$B$60,0),MATCH(T$3,'[3]SITC NET EXPORTS-M&amp;E '!$D$3:$V$3,0))/1000000</f>
        <v>123.70914662999999</v>
      </c>
      <c r="U32" s="54">
        <v>94.972262000000001</v>
      </c>
      <c r="V32" s="54">
        <v>93.062196</v>
      </c>
      <c r="W32" s="54">
        <v>111.27885000000001</v>
      </c>
      <c r="X32" s="55">
        <v>121.9246</v>
      </c>
    </row>
    <row r="33" spans="1:24" x14ac:dyDescent="0.25">
      <c r="A33" s="35">
        <v>751</v>
      </c>
      <c r="B33" s="26" t="s">
        <v>32</v>
      </c>
      <c r="C33" s="44">
        <v>0.5</v>
      </c>
      <c r="D33" s="45">
        <f>INDEX('[3]SITC NET EXPORTS-M&amp;E '!$D$5:$V$60,MATCH($A33,'[3]SITC NET EXPORTS-M&amp;E '!$B$5:$B$60,0),MATCH(D$3,'[3]SITC NET EXPORTS-M&amp;E '!$D$3:$V$3,0))/1000000</f>
        <v>38.690829999999998</v>
      </c>
      <c r="E33" s="45">
        <f>INDEX('[3]SITC NET EXPORTS-M&amp;E '!$D$5:$V$60,MATCH($A33,'[3]SITC NET EXPORTS-M&amp;E '!$B$5:$B$60,0),MATCH(E$3,'[3]SITC NET EXPORTS-M&amp;E '!$D$3:$V$3,0))/1000000</f>
        <v>48.629578000000002</v>
      </c>
      <c r="F33" s="45">
        <f>INDEX('[3]SITC NET EXPORTS-M&amp;E '!$D$5:$V$60,MATCH($A33,'[3]SITC NET EXPORTS-M&amp;E '!$B$5:$B$60,0),MATCH(F$3,'[3]SITC NET EXPORTS-M&amp;E '!$D$3:$V$3,0))/1000000</f>
        <v>63.948717000000002</v>
      </c>
      <c r="G33" s="45">
        <f>INDEX('[3]SITC NET EXPORTS-M&amp;E '!$D$5:$V$60,MATCH($A33,'[3]SITC NET EXPORTS-M&amp;E '!$B$5:$B$60,0),MATCH(G$3,'[3]SITC NET EXPORTS-M&amp;E '!$D$3:$V$3,0))/1000000</f>
        <v>77.009904000000006</v>
      </c>
      <c r="H33" s="45">
        <f>INDEX('[3]SITC NET EXPORTS-M&amp;E '!$D$5:$V$60,MATCH($A33,'[3]SITC NET EXPORTS-M&amp;E '!$B$5:$B$60,0),MATCH(H$3,'[3]SITC NET EXPORTS-M&amp;E '!$D$3:$V$3,0))/1000000</f>
        <v>186.984308</v>
      </c>
      <c r="I33" s="45">
        <f>INDEX('[3]SITC NET EXPORTS-M&amp;E '!$D$5:$V$60,MATCH($A33,'[3]SITC NET EXPORTS-M&amp;E '!$B$5:$B$60,0),MATCH(I$3,'[3]SITC NET EXPORTS-M&amp;E '!$D$3:$V$3,0))/1000000</f>
        <v>213.942857</v>
      </c>
      <c r="J33" s="45">
        <f>INDEX('[3]SITC NET EXPORTS-M&amp;E '!$D$5:$V$60,MATCH($A33,'[3]SITC NET EXPORTS-M&amp;E '!$B$5:$B$60,0),MATCH(J$3,'[3]SITC NET EXPORTS-M&amp;E '!$D$3:$V$3,0))/1000000</f>
        <v>193.035515</v>
      </c>
      <c r="K33" s="45">
        <f>INDEX('[3]SITC NET EXPORTS-M&amp;E '!$D$5:$V$60,MATCH($A33,'[3]SITC NET EXPORTS-M&amp;E '!$B$5:$B$60,0),MATCH(K$3,'[3]SITC NET EXPORTS-M&amp;E '!$D$3:$V$3,0))/1000000</f>
        <v>155.19894199999999</v>
      </c>
      <c r="L33" s="45">
        <f>INDEX('[3]SITC NET EXPORTS-M&amp;E '!$D$5:$V$60,MATCH($A33,'[3]SITC NET EXPORTS-M&amp;E '!$B$5:$B$60,0),MATCH(L$3,'[3]SITC NET EXPORTS-M&amp;E '!$D$3:$V$3,0))/1000000</f>
        <v>229.48127556</v>
      </c>
      <c r="M33" s="45">
        <f>INDEX('[3]SITC NET EXPORTS-M&amp;E '!$D$5:$V$60,MATCH($A33,'[3]SITC NET EXPORTS-M&amp;E '!$B$5:$B$60,0),MATCH(M$3,'[3]SITC NET EXPORTS-M&amp;E '!$D$3:$V$3,0))/1000000</f>
        <v>292.37204020999997</v>
      </c>
      <c r="N33" s="45">
        <f>INDEX('[3]SITC NET EXPORTS-M&amp;E '!$D$5:$V$60,MATCH($A33,'[3]SITC NET EXPORTS-M&amp;E '!$B$5:$B$60,0),MATCH(N$3,'[3]SITC NET EXPORTS-M&amp;E '!$D$3:$V$3,0))/1000000</f>
        <v>290.63441232999998</v>
      </c>
      <c r="O33" s="45">
        <f>INDEX('[3]SITC NET EXPORTS-M&amp;E '!$D$5:$V$60,MATCH($A33,'[3]SITC NET EXPORTS-M&amp;E '!$B$5:$B$60,0),MATCH(O$3,'[3]SITC NET EXPORTS-M&amp;E '!$D$3:$V$3,0))/1000000</f>
        <v>271.73239642000004</v>
      </c>
      <c r="P33" s="45">
        <f>INDEX('[3]SITC NET EXPORTS-M&amp;E '!$D$5:$V$60,MATCH($A33,'[3]SITC NET EXPORTS-M&amp;E '!$B$5:$B$60,0),MATCH(P$3,'[3]SITC NET EXPORTS-M&amp;E '!$D$3:$V$3,0))/1000000</f>
        <v>268.45874451999998</v>
      </c>
      <c r="Q33" s="45">
        <f>INDEX('[3]SITC NET EXPORTS-M&amp;E '!$D$5:$V$60,MATCH($A33,'[3]SITC NET EXPORTS-M&amp;E '!$B$5:$B$60,0),MATCH(Q$3,'[3]SITC NET EXPORTS-M&amp;E '!$D$3:$V$3,0))/1000000</f>
        <v>231.11108714000002</v>
      </c>
      <c r="R33" s="45">
        <f>INDEX('[3]SITC NET EXPORTS-M&amp;E '!$D$5:$V$60,MATCH($A33,'[3]SITC NET EXPORTS-M&amp;E '!$B$5:$B$60,0),MATCH(R$3,'[3]SITC NET EXPORTS-M&amp;E '!$D$3:$V$3,0))/1000000</f>
        <v>199.57972885999999</v>
      </c>
      <c r="S33" s="45">
        <f>INDEX('[3]SITC NET EXPORTS-M&amp;E '!$D$5:$V$60,MATCH($A33,'[3]SITC NET EXPORTS-M&amp;E '!$B$5:$B$60,0),MATCH(S$3,'[3]SITC NET EXPORTS-M&amp;E '!$D$3:$V$3,0))/1000000</f>
        <v>199.06465102999999</v>
      </c>
      <c r="T33" s="45">
        <f>INDEX('[3]SITC NET EXPORTS-M&amp;E '!$D$5:$V$60,MATCH($A33,'[3]SITC NET EXPORTS-M&amp;E '!$B$5:$B$60,0),MATCH(T$3,'[3]SITC NET EXPORTS-M&amp;E '!$D$3:$V$3,0))/1000000</f>
        <v>220.75526031999999</v>
      </c>
      <c r="U33" s="54">
        <v>172.80167499999999</v>
      </c>
      <c r="V33" s="54">
        <v>185.76419799999999</v>
      </c>
      <c r="W33" s="54">
        <v>213.893259</v>
      </c>
      <c r="X33" s="55">
        <v>199.79618300000001</v>
      </c>
    </row>
    <row r="34" spans="1:24" x14ac:dyDescent="0.25">
      <c r="A34" s="35">
        <v>752</v>
      </c>
      <c r="B34" s="26" t="s">
        <v>33</v>
      </c>
      <c r="C34" s="44">
        <v>0.5</v>
      </c>
      <c r="D34" s="45">
        <f>INDEX('[3]SITC NET EXPORTS-M&amp;E '!$D$5:$V$60,MATCH($A34,'[3]SITC NET EXPORTS-M&amp;E '!$B$5:$B$60,0),MATCH(D$3,'[3]SITC NET EXPORTS-M&amp;E '!$D$3:$V$3,0))/1000000</f>
        <v>289.78375499999999</v>
      </c>
      <c r="E34" s="45">
        <f>INDEX('[3]SITC NET EXPORTS-M&amp;E '!$D$5:$V$60,MATCH($A34,'[3]SITC NET EXPORTS-M&amp;E '!$B$5:$B$60,0),MATCH(E$3,'[3]SITC NET EXPORTS-M&amp;E '!$D$3:$V$3,0))/1000000</f>
        <v>304.21961900000002</v>
      </c>
      <c r="F34" s="45">
        <f>INDEX('[3]SITC NET EXPORTS-M&amp;E '!$D$5:$V$60,MATCH($A34,'[3]SITC NET EXPORTS-M&amp;E '!$B$5:$B$60,0),MATCH(F$3,'[3]SITC NET EXPORTS-M&amp;E '!$D$3:$V$3,0))/1000000</f>
        <v>359.08562799999999</v>
      </c>
      <c r="G34" s="45">
        <f>INDEX('[3]SITC NET EXPORTS-M&amp;E '!$D$5:$V$60,MATCH($A34,'[3]SITC NET EXPORTS-M&amp;E '!$B$5:$B$60,0),MATCH(G$3,'[3]SITC NET EXPORTS-M&amp;E '!$D$3:$V$3,0))/1000000</f>
        <v>418.49949299999997</v>
      </c>
      <c r="H34" s="45">
        <f>INDEX('[3]SITC NET EXPORTS-M&amp;E '!$D$5:$V$60,MATCH($A34,'[3]SITC NET EXPORTS-M&amp;E '!$B$5:$B$60,0),MATCH(H$3,'[3]SITC NET EXPORTS-M&amp;E '!$D$3:$V$3,0))/1000000</f>
        <v>380.92909100000003</v>
      </c>
      <c r="I34" s="45">
        <f>INDEX('[3]SITC NET EXPORTS-M&amp;E '!$D$5:$V$60,MATCH($A34,'[3]SITC NET EXPORTS-M&amp;E '!$B$5:$B$60,0),MATCH(I$3,'[3]SITC NET EXPORTS-M&amp;E '!$D$3:$V$3,0))/1000000</f>
        <v>398.58384899999999</v>
      </c>
      <c r="J34" s="45">
        <f>INDEX('[3]SITC NET EXPORTS-M&amp;E '!$D$5:$V$60,MATCH($A34,'[3]SITC NET EXPORTS-M&amp;E '!$B$5:$B$60,0),MATCH(J$3,'[3]SITC NET EXPORTS-M&amp;E '!$D$3:$V$3,0))/1000000</f>
        <v>353.37372599999998</v>
      </c>
      <c r="K34" s="45">
        <f>INDEX('[3]SITC NET EXPORTS-M&amp;E '!$D$5:$V$60,MATCH($A34,'[3]SITC NET EXPORTS-M&amp;E '!$B$5:$B$60,0),MATCH(K$3,'[3]SITC NET EXPORTS-M&amp;E '!$D$3:$V$3,0))/1000000</f>
        <v>244.70577499999999</v>
      </c>
      <c r="L34" s="45">
        <f>INDEX('[3]SITC NET EXPORTS-M&amp;E '!$D$5:$V$60,MATCH($A34,'[3]SITC NET EXPORTS-M&amp;E '!$B$5:$B$60,0),MATCH(L$3,'[3]SITC NET EXPORTS-M&amp;E '!$D$3:$V$3,0))/1000000</f>
        <v>375.37260296000005</v>
      </c>
      <c r="M34" s="45">
        <f>INDEX('[3]SITC NET EXPORTS-M&amp;E '!$D$5:$V$60,MATCH($A34,'[3]SITC NET EXPORTS-M&amp;E '!$B$5:$B$60,0),MATCH(M$3,'[3]SITC NET EXPORTS-M&amp;E '!$D$3:$V$3,0))/1000000</f>
        <v>370.23130543999997</v>
      </c>
      <c r="N34" s="45">
        <f>INDEX('[3]SITC NET EXPORTS-M&amp;E '!$D$5:$V$60,MATCH($A34,'[3]SITC NET EXPORTS-M&amp;E '!$B$5:$B$60,0),MATCH(N$3,'[3]SITC NET EXPORTS-M&amp;E '!$D$3:$V$3,0))/1000000</f>
        <v>414.16749386000004</v>
      </c>
      <c r="O34" s="45">
        <f>INDEX('[3]SITC NET EXPORTS-M&amp;E '!$D$5:$V$60,MATCH($A34,'[3]SITC NET EXPORTS-M&amp;E '!$B$5:$B$60,0),MATCH(O$3,'[3]SITC NET EXPORTS-M&amp;E '!$D$3:$V$3,0))/1000000</f>
        <v>339.30795153000003</v>
      </c>
      <c r="P34" s="45">
        <f>INDEX('[3]SITC NET EXPORTS-M&amp;E '!$D$5:$V$60,MATCH($A34,'[3]SITC NET EXPORTS-M&amp;E '!$B$5:$B$60,0),MATCH(P$3,'[3]SITC NET EXPORTS-M&amp;E '!$D$3:$V$3,0))/1000000</f>
        <v>495.82250323</v>
      </c>
      <c r="Q34" s="45">
        <f>INDEX('[3]SITC NET EXPORTS-M&amp;E '!$D$5:$V$60,MATCH($A34,'[3]SITC NET EXPORTS-M&amp;E '!$B$5:$B$60,0),MATCH(Q$3,'[3]SITC NET EXPORTS-M&amp;E '!$D$3:$V$3,0))/1000000</f>
        <v>291.11413671000003</v>
      </c>
      <c r="R34" s="45">
        <f>INDEX('[3]SITC NET EXPORTS-M&amp;E '!$D$5:$V$60,MATCH($A34,'[3]SITC NET EXPORTS-M&amp;E '!$B$5:$B$60,0),MATCH(R$3,'[3]SITC NET EXPORTS-M&amp;E '!$D$3:$V$3,0))/1000000</f>
        <v>309.31929264000007</v>
      </c>
      <c r="S34" s="45">
        <f>INDEX('[3]SITC NET EXPORTS-M&amp;E '!$D$5:$V$60,MATCH($A34,'[3]SITC NET EXPORTS-M&amp;E '!$B$5:$B$60,0),MATCH(S$3,'[3]SITC NET EXPORTS-M&amp;E '!$D$3:$V$3,0))/1000000</f>
        <v>303.08813967000003</v>
      </c>
      <c r="T34" s="45">
        <f>INDEX('[3]SITC NET EXPORTS-M&amp;E '!$D$5:$V$60,MATCH($A34,'[3]SITC NET EXPORTS-M&amp;E '!$B$5:$B$60,0),MATCH(T$3,'[3]SITC NET EXPORTS-M&amp;E '!$D$3:$V$3,0))/1000000</f>
        <v>285.47373047000002</v>
      </c>
      <c r="U34" s="54">
        <v>360.09463599999998</v>
      </c>
      <c r="V34" s="54">
        <v>284.002723</v>
      </c>
      <c r="W34" s="54">
        <v>277.74893400000002</v>
      </c>
      <c r="X34" s="55">
        <v>295.53725200000002</v>
      </c>
    </row>
    <row r="35" spans="1:24" x14ac:dyDescent="0.25">
      <c r="A35" s="40">
        <v>759</v>
      </c>
      <c r="B35" s="41" t="s">
        <v>34</v>
      </c>
      <c r="C35" s="44">
        <v>0</v>
      </c>
      <c r="D35" s="45">
        <f>INDEX('[3]SITC NET EXPORTS-M&amp;E '!$D$5:$V$60,MATCH($A35,'[3]SITC NET EXPORTS-M&amp;E '!$B$5:$B$60,0),MATCH(D$3,'[3]SITC NET EXPORTS-M&amp;E '!$D$3:$V$3,0))/1000000</f>
        <v>99.242704000000003</v>
      </c>
      <c r="E35" s="45">
        <f>INDEX('[3]SITC NET EXPORTS-M&amp;E '!$D$5:$V$60,MATCH($A35,'[3]SITC NET EXPORTS-M&amp;E '!$B$5:$B$60,0),MATCH(E$3,'[3]SITC NET EXPORTS-M&amp;E '!$D$3:$V$3,0))/1000000</f>
        <v>89.183261000000002</v>
      </c>
      <c r="F35" s="45">
        <f>INDEX('[3]SITC NET EXPORTS-M&amp;E '!$D$5:$V$60,MATCH($A35,'[3]SITC NET EXPORTS-M&amp;E '!$B$5:$B$60,0),MATCH(F$3,'[3]SITC NET EXPORTS-M&amp;E '!$D$3:$V$3,0))/1000000</f>
        <v>108.52453800000001</v>
      </c>
      <c r="G35" s="45">
        <f>INDEX('[3]SITC NET EXPORTS-M&amp;E '!$D$5:$V$60,MATCH($A35,'[3]SITC NET EXPORTS-M&amp;E '!$B$5:$B$60,0),MATCH(G$3,'[3]SITC NET EXPORTS-M&amp;E '!$D$3:$V$3,0))/1000000</f>
        <v>124.763683</v>
      </c>
      <c r="H35" s="45">
        <f>INDEX('[3]SITC NET EXPORTS-M&amp;E '!$D$5:$V$60,MATCH($A35,'[3]SITC NET EXPORTS-M&amp;E '!$B$5:$B$60,0),MATCH(H$3,'[3]SITC NET EXPORTS-M&amp;E '!$D$3:$V$3,0))/1000000</f>
        <v>57.682924</v>
      </c>
      <c r="I35" s="45">
        <f>INDEX('[3]SITC NET EXPORTS-M&amp;E '!$D$5:$V$60,MATCH($A35,'[3]SITC NET EXPORTS-M&amp;E '!$B$5:$B$60,0),MATCH(I$3,'[3]SITC NET EXPORTS-M&amp;E '!$D$3:$V$3,0))/1000000</f>
        <v>16.246601999999999</v>
      </c>
      <c r="J35" s="45">
        <f>INDEX('[3]SITC NET EXPORTS-M&amp;E '!$D$5:$V$60,MATCH($A35,'[3]SITC NET EXPORTS-M&amp;E '!$B$5:$B$60,0),MATCH(J$3,'[3]SITC NET EXPORTS-M&amp;E '!$D$3:$V$3,0))/1000000</f>
        <v>21.253488999999998</v>
      </c>
      <c r="K35" s="45">
        <f>INDEX('[3]SITC NET EXPORTS-M&amp;E '!$D$5:$V$60,MATCH($A35,'[3]SITC NET EXPORTS-M&amp;E '!$B$5:$B$60,0),MATCH(K$3,'[3]SITC NET EXPORTS-M&amp;E '!$D$3:$V$3,0))/1000000</f>
        <v>14.749544</v>
      </c>
      <c r="L35" s="45">
        <f>INDEX('[3]SITC NET EXPORTS-M&amp;E '!$D$5:$V$60,MATCH($A35,'[3]SITC NET EXPORTS-M&amp;E '!$B$5:$B$60,0),MATCH(L$3,'[3]SITC NET EXPORTS-M&amp;E '!$D$3:$V$3,0))/1000000</f>
        <v>18.183495490000002</v>
      </c>
      <c r="M35" s="45">
        <f>INDEX('[3]SITC NET EXPORTS-M&amp;E '!$D$5:$V$60,MATCH($A35,'[3]SITC NET EXPORTS-M&amp;E '!$B$5:$B$60,0),MATCH(M$3,'[3]SITC NET EXPORTS-M&amp;E '!$D$3:$V$3,0))/1000000</f>
        <v>25.549841129999997</v>
      </c>
      <c r="N35" s="45">
        <f>INDEX('[3]SITC NET EXPORTS-M&amp;E '!$D$5:$V$60,MATCH($A35,'[3]SITC NET EXPORTS-M&amp;E '!$B$5:$B$60,0),MATCH(N$3,'[3]SITC NET EXPORTS-M&amp;E '!$D$3:$V$3,0))/1000000</f>
        <v>31.378655370000004</v>
      </c>
      <c r="O35" s="45">
        <f>INDEX('[3]SITC NET EXPORTS-M&amp;E '!$D$5:$V$60,MATCH($A35,'[3]SITC NET EXPORTS-M&amp;E '!$B$5:$B$60,0),MATCH(O$3,'[3]SITC NET EXPORTS-M&amp;E '!$D$3:$V$3,0))/1000000</f>
        <v>26.681987449999998</v>
      </c>
      <c r="P35" s="45">
        <f>INDEX('[3]SITC NET EXPORTS-M&amp;E '!$D$5:$V$60,MATCH($A35,'[3]SITC NET EXPORTS-M&amp;E '!$B$5:$B$60,0),MATCH(P$3,'[3]SITC NET EXPORTS-M&amp;E '!$D$3:$V$3,0))/1000000</f>
        <v>26.716170040000002</v>
      </c>
      <c r="Q35" s="45">
        <f>INDEX('[3]SITC NET EXPORTS-M&amp;E '!$D$5:$V$60,MATCH($A35,'[3]SITC NET EXPORTS-M&amp;E '!$B$5:$B$60,0),MATCH(Q$3,'[3]SITC NET EXPORTS-M&amp;E '!$D$3:$V$3,0))/1000000</f>
        <v>31.945114109999999</v>
      </c>
      <c r="R35" s="45">
        <f>INDEX('[3]SITC NET EXPORTS-M&amp;E '!$D$5:$V$60,MATCH($A35,'[3]SITC NET EXPORTS-M&amp;E '!$B$5:$B$60,0),MATCH(R$3,'[3]SITC NET EXPORTS-M&amp;E '!$D$3:$V$3,0))/1000000</f>
        <v>18.482301960000001</v>
      </c>
      <c r="S35" s="45">
        <f>INDEX('[3]SITC NET EXPORTS-M&amp;E '!$D$5:$V$60,MATCH($A35,'[3]SITC NET EXPORTS-M&amp;E '!$B$5:$B$60,0),MATCH(S$3,'[3]SITC NET EXPORTS-M&amp;E '!$D$3:$V$3,0))/1000000</f>
        <v>17.53151226</v>
      </c>
      <c r="T35" s="45">
        <f>INDEX('[3]SITC NET EXPORTS-M&amp;E '!$D$5:$V$60,MATCH($A35,'[3]SITC NET EXPORTS-M&amp;E '!$B$5:$B$60,0),MATCH(T$3,'[3]SITC NET EXPORTS-M&amp;E '!$D$3:$V$3,0))/1000000</f>
        <v>14.933747809999998</v>
      </c>
      <c r="U35" s="54">
        <v>25.234031999999999</v>
      </c>
      <c r="V35" s="54">
        <v>15.861401000000001</v>
      </c>
      <c r="W35" s="54">
        <v>31.893515000000001</v>
      </c>
      <c r="X35" s="55">
        <v>24.490376999999999</v>
      </c>
    </row>
    <row r="36" spans="1:24" x14ac:dyDescent="0.25">
      <c r="A36" s="35">
        <v>761</v>
      </c>
      <c r="B36" s="26" t="s">
        <v>35</v>
      </c>
      <c r="C36" s="44">
        <v>0.5</v>
      </c>
      <c r="D36" s="45">
        <f>INDEX('[3]SITC NET EXPORTS-M&amp;E '!$D$5:$V$60,MATCH($A36,'[3]SITC NET EXPORTS-M&amp;E '!$B$5:$B$60,0),MATCH(D$3,'[3]SITC NET EXPORTS-M&amp;E '!$D$3:$V$3,0))/1000000</f>
        <v>60.956257000000001</v>
      </c>
      <c r="E36" s="45">
        <f>INDEX('[3]SITC NET EXPORTS-M&amp;E '!$D$5:$V$60,MATCH($A36,'[3]SITC NET EXPORTS-M&amp;E '!$B$5:$B$60,0),MATCH(E$3,'[3]SITC NET EXPORTS-M&amp;E '!$D$3:$V$3,0))/1000000</f>
        <v>79.224140000000006</v>
      </c>
      <c r="F36" s="45">
        <f>INDEX('[3]SITC NET EXPORTS-M&amp;E '!$D$5:$V$60,MATCH($A36,'[3]SITC NET EXPORTS-M&amp;E '!$B$5:$B$60,0),MATCH(F$3,'[3]SITC NET EXPORTS-M&amp;E '!$D$3:$V$3,0))/1000000</f>
        <v>99.336668000000003</v>
      </c>
      <c r="G36" s="45">
        <f>INDEX('[3]SITC NET EXPORTS-M&amp;E '!$D$5:$V$60,MATCH($A36,'[3]SITC NET EXPORTS-M&amp;E '!$B$5:$B$60,0),MATCH(G$3,'[3]SITC NET EXPORTS-M&amp;E '!$D$3:$V$3,0))/1000000</f>
        <v>117.44690300000001</v>
      </c>
      <c r="H36" s="45">
        <f>INDEX('[3]SITC NET EXPORTS-M&amp;E '!$D$5:$V$60,MATCH($A36,'[3]SITC NET EXPORTS-M&amp;E '!$B$5:$B$60,0),MATCH(H$3,'[3]SITC NET EXPORTS-M&amp;E '!$D$3:$V$3,0))/1000000</f>
        <v>161.31400500000001</v>
      </c>
      <c r="I36" s="45">
        <f>INDEX('[3]SITC NET EXPORTS-M&amp;E '!$D$5:$V$60,MATCH($A36,'[3]SITC NET EXPORTS-M&amp;E '!$B$5:$B$60,0),MATCH(I$3,'[3]SITC NET EXPORTS-M&amp;E '!$D$3:$V$3,0))/1000000</f>
        <v>210.66448099999999</v>
      </c>
      <c r="J36" s="45">
        <f>INDEX('[3]SITC NET EXPORTS-M&amp;E '!$D$5:$V$60,MATCH($A36,'[3]SITC NET EXPORTS-M&amp;E '!$B$5:$B$60,0),MATCH(J$3,'[3]SITC NET EXPORTS-M&amp;E '!$D$3:$V$3,0))/1000000</f>
        <v>182.27318700000001</v>
      </c>
      <c r="K36" s="45">
        <f>INDEX('[3]SITC NET EXPORTS-M&amp;E '!$D$5:$V$60,MATCH($A36,'[3]SITC NET EXPORTS-M&amp;E '!$B$5:$B$60,0),MATCH(K$3,'[3]SITC NET EXPORTS-M&amp;E '!$D$3:$V$3,0))/1000000</f>
        <v>166.75303400000001</v>
      </c>
      <c r="L36" s="45">
        <f>INDEX('[3]SITC NET EXPORTS-M&amp;E '!$D$5:$V$60,MATCH($A36,'[3]SITC NET EXPORTS-M&amp;E '!$B$5:$B$60,0),MATCH(L$3,'[3]SITC NET EXPORTS-M&amp;E '!$D$3:$V$3,0))/1000000</f>
        <v>228.06778020999997</v>
      </c>
      <c r="M36" s="45">
        <f>INDEX('[3]SITC NET EXPORTS-M&amp;E '!$D$5:$V$60,MATCH($A36,'[3]SITC NET EXPORTS-M&amp;E '!$B$5:$B$60,0),MATCH(M$3,'[3]SITC NET EXPORTS-M&amp;E '!$D$3:$V$3,0))/1000000</f>
        <v>265.00195530000002</v>
      </c>
      <c r="N36" s="45">
        <f>INDEX('[3]SITC NET EXPORTS-M&amp;E '!$D$5:$V$60,MATCH($A36,'[3]SITC NET EXPORTS-M&amp;E '!$B$5:$B$60,0),MATCH(N$3,'[3]SITC NET EXPORTS-M&amp;E '!$D$3:$V$3,0))/1000000</f>
        <v>313.39845506000006</v>
      </c>
      <c r="O36" s="45">
        <f>INDEX('[3]SITC NET EXPORTS-M&amp;E '!$D$5:$V$60,MATCH($A36,'[3]SITC NET EXPORTS-M&amp;E '!$B$5:$B$60,0),MATCH(O$3,'[3]SITC NET EXPORTS-M&amp;E '!$D$3:$V$3,0))/1000000</f>
        <v>334.06860671000004</v>
      </c>
      <c r="P36" s="45">
        <f>INDEX('[3]SITC NET EXPORTS-M&amp;E '!$D$5:$V$60,MATCH($A36,'[3]SITC NET EXPORTS-M&amp;E '!$B$5:$B$60,0),MATCH(P$3,'[3]SITC NET EXPORTS-M&amp;E '!$D$3:$V$3,0))/1000000</f>
        <v>364.80297349000006</v>
      </c>
      <c r="Q36" s="45">
        <f>INDEX('[3]SITC NET EXPORTS-M&amp;E '!$D$5:$V$60,MATCH($A36,'[3]SITC NET EXPORTS-M&amp;E '!$B$5:$B$60,0),MATCH(Q$3,'[3]SITC NET EXPORTS-M&amp;E '!$D$3:$V$3,0))/1000000</f>
        <v>317.73184762</v>
      </c>
      <c r="R36" s="45">
        <f>INDEX('[3]SITC NET EXPORTS-M&amp;E '!$D$5:$V$60,MATCH($A36,'[3]SITC NET EXPORTS-M&amp;E '!$B$5:$B$60,0),MATCH(R$3,'[3]SITC NET EXPORTS-M&amp;E '!$D$3:$V$3,0))/1000000</f>
        <v>281.22783505000001</v>
      </c>
      <c r="S36" s="45">
        <f>INDEX('[3]SITC NET EXPORTS-M&amp;E '!$D$5:$V$60,MATCH($A36,'[3]SITC NET EXPORTS-M&amp;E '!$B$5:$B$60,0),MATCH(S$3,'[3]SITC NET EXPORTS-M&amp;E '!$D$3:$V$3,0))/1000000</f>
        <v>300.12678353000001</v>
      </c>
      <c r="T36" s="45">
        <f>INDEX('[3]SITC NET EXPORTS-M&amp;E '!$D$5:$V$60,MATCH($A36,'[3]SITC NET EXPORTS-M&amp;E '!$B$5:$B$60,0),MATCH(T$3,'[3]SITC NET EXPORTS-M&amp;E '!$D$3:$V$3,0))/1000000</f>
        <v>237.91304768000001</v>
      </c>
      <c r="U36" s="54">
        <v>195.14417599999999</v>
      </c>
      <c r="V36" s="54">
        <v>190.33528200000001</v>
      </c>
      <c r="W36" s="54">
        <v>168.94604100000001</v>
      </c>
      <c r="X36" s="55">
        <v>197.80271500000001</v>
      </c>
    </row>
    <row r="37" spans="1:24" x14ac:dyDescent="0.25">
      <c r="A37" s="35">
        <v>762</v>
      </c>
      <c r="B37" s="26" t="s">
        <v>36</v>
      </c>
      <c r="C37" s="44">
        <v>1</v>
      </c>
      <c r="D37" s="45">
        <f>INDEX('[3]SITC NET EXPORTS-M&amp;E '!$D$5:$V$60,MATCH($A37,'[3]SITC NET EXPORTS-M&amp;E '!$B$5:$B$60,0),MATCH(D$3,'[3]SITC NET EXPORTS-M&amp;E '!$D$3:$V$3,0))/1000000</f>
        <v>35.422842000000003</v>
      </c>
      <c r="E37" s="45">
        <f>INDEX('[3]SITC NET EXPORTS-M&amp;E '!$D$5:$V$60,MATCH($A37,'[3]SITC NET EXPORTS-M&amp;E '!$B$5:$B$60,0),MATCH(E$3,'[3]SITC NET EXPORTS-M&amp;E '!$D$3:$V$3,0))/1000000</f>
        <v>24.933800999999999</v>
      </c>
      <c r="F37" s="45">
        <f>INDEX('[3]SITC NET EXPORTS-M&amp;E '!$D$5:$V$60,MATCH($A37,'[3]SITC NET EXPORTS-M&amp;E '!$B$5:$B$60,0),MATCH(F$3,'[3]SITC NET EXPORTS-M&amp;E '!$D$3:$V$3,0))/1000000</f>
        <v>41.384376000000003</v>
      </c>
      <c r="G37" s="45">
        <f>INDEX('[3]SITC NET EXPORTS-M&amp;E '!$D$5:$V$60,MATCH($A37,'[3]SITC NET EXPORTS-M&amp;E '!$B$5:$B$60,0),MATCH(G$3,'[3]SITC NET EXPORTS-M&amp;E '!$D$3:$V$3,0))/1000000</f>
        <v>34.482864999999997</v>
      </c>
      <c r="H37" s="45">
        <f>INDEX('[3]SITC NET EXPORTS-M&amp;E '!$D$5:$V$60,MATCH($A37,'[3]SITC NET EXPORTS-M&amp;E '!$B$5:$B$60,0),MATCH(H$3,'[3]SITC NET EXPORTS-M&amp;E '!$D$3:$V$3,0))/1000000</f>
        <v>42.164838000000003</v>
      </c>
      <c r="I37" s="45">
        <f>INDEX('[3]SITC NET EXPORTS-M&amp;E '!$D$5:$V$60,MATCH($A37,'[3]SITC NET EXPORTS-M&amp;E '!$B$5:$B$60,0),MATCH(I$3,'[3]SITC NET EXPORTS-M&amp;E '!$D$3:$V$3,0))/1000000</f>
        <v>43.468311</v>
      </c>
      <c r="J37" s="45">
        <f>INDEX('[3]SITC NET EXPORTS-M&amp;E '!$D$5:$V$60,MATCH($A37,'[3]SITC NET EXPORTS-M&amp;E '!$B$5:$B$60,0),MATCH(J$3,'[3]SITC NET EXPORTS-M&amp;E '!$D$3:$V$3,0))/1000000</f>
        <v>4.6688150000000004</v>
      </c>
      <c r="K37" s="45">
        <f>INDEX('[3]SITC NET EXPORTS-M&amp;E '!$D$5:$V$60,MATCH($A37,'[3]SITC NET EXPORTS-M&amp;E '!$B$5:$B$60,0),MATCH(K$3,'[3]SITC NET EXPORTS-M&amp;E '!$D$3:$V$3,0))/1000000</f>
        <v>23.062491999999999</v>
      </c>
      <c r="L37" s="45">
        <f>INDEX('[3]SITC NET EXPORTS-M&amp;E '!$D$5:$V$60,MATCH($A37,'[3]SITC NET EXPORTS-M&amp;E '!$B$5:$B$60,0),MATCH(L$3,'[3]SITC NET EXPORTS-M&amp;E '!$D$3:$V$3,0))/1000000</f>
        <v>33.045409309999997</v>
      </c>
      <c r="M37" s="45">
        <f>INDEX('[3]SITC NET EXPORTS-M&amp;E '!$D$5:$V$60,MATCH($A37,'[3]SITC NET EXPORTS-M&amp;E '!$B$5:$B$60,0),MATCH(M$3,'[3]SITC NET EXPORTS-M&amp;E '!$D$3:$V$3,0))/1000000</f>
        <v>47.083186360000006</v>
      </c>
      <c r="N37" s="45">
        <f>INDEX('[3]SITC NET EXPORTS-M&amp;E '!$D$5:$V$60,MATCH($A37,'[3]SITC NET EXPORTS-M&amp;E '!$B$5:$B$60,0),MATCH(N$3,'[3]SITC NET EXPORTS-M&amp;E '!$D$3:$V$3,0))/1000000</f>
        <v>52.707253700000003</v>
      </c>
      <c r="O37" s="45">
        <f>INDEX('[3]SITC NET EXPORTS-M&amp;E '!$D$5:$V$60,MATCH($A37,'[3]SITC NET EXPORTS-M&amp;E '!$B$5:$B$60,0),MATCH(O$3,'[3]SITC NET EXPORTS-M&amp;E '!$D$3:$V$3,0))/1000000</f>
        <v>43.221783000000002</v>
      </c>
      <c r="P37" s="45">
        <f>INDEX('[3]SITC NET EXPORTS-M&amp;E '!$D$5:$V$60,MATCH($A37,'[3]SITC NET EXPORTS-M&amp;E '!$B$5:$B$60,0),MATCH(P$3,'[3]SITC NET EXPORTS-M&amp;E '!$D$3:$V$3,0))/1000000</f>
        <v>121.13686925</v>
      </c>
      <c r="Q37" s="45">
        <f>INDEX('[3]SITC NET EXPORTS-M&amp;E '!$D$5:$V$60,MATCH($A37,'[3]SITC NET EXPORTS-M&amp;E '!$B$5:$B$60,0),MATCH(Q$3,'[3]SITC NET EXPORTS-M&amp;E '!$D$3:$V$3,0))/1000000</f>
        <v>32.707987370000005</v>
      </c>
      <c r="R37" s="45">
        <f>INDEX('[3]SITC NET EXPORTS-M&amp;E '!$D$5:$V$60,MATCH($A37,'[3]SITC NET EXPORTS-M&amp;E '!$B$5:$B$60,0),MATCH(R$3,'[3]SITC NET EXPORTS-M&amp;E '!$D$3:$V$3,0))/1000000</f>
        <v>22.72592143</v>
      </c>
      <c r="S37" s="45">
        <f>INDEX('[3]SITC NET EXPORTS-M&amp;E '!$D$5:$V$60,MATCH($A37,'[3]SITC NET EXPORTS-M&amp;E '!$B$5:$B$60,0),MATCH(S$3,'[3]SITC NET EXPORTS-M&amp;E '!$D$3:$V$3,0))/1000000</f>
        <v>25.701255270000001</v>
      </c>
      <c r="T37" s="45">
        <f>INDEX('[3]SITC NET EXPORTS-M&amp;E '!$D$5:$V$60,MATCH($A37,'[3]SITC NET EXPORTS-M&amp;E '!$B$5:$B$60,0),MATCH(T$3,'[3]SITC NET EXPORTS-M&amp;E '!$D$3:$V$3,0))/1000000</f>
        <v>19.32641477</v>
      </c>
      <c r="U37" s="54">
        <v>10.812298999999999</v>
      </c>
      <c r="V37" s="54">
        <v>12.111753999999999</v>
      </c>
      <c r="W37" s="54">
        <v>8.5722710000000006</v>
      </c>
      <c r="X37" s="55">
        <v>12.502618999999999</v>
      </c>
    </row>
    <row r="38" spans="1:24" x14ac:dyDescent="0.25">
      <c r="A38" s="35">
        <v>763</v>
      </c>
      <c r="B38" s="26" t="s">
        <v>37</v>
      </c>
      <c r="C38" s="44">
        <v>0.5</v>
      </c>
      <c r="D38" s="45">
        <f>INDEX('[3]SITC NET EXPORTS-M&amp;E '!$D$5:$V$60,MATCH($A38,'[3]SITC NET EXPORTS-M&amp;E '!$B$5:$B$60,0),MATCH(D$3,'[3]SITC NET EXPORTS-M&amp;E '!$D$3:$V$3,0))/1000000</f>
        <v>29.76953</v>
      </c>
      <c r="E38" s="45">
        <f>INDEX('[3]SITC NET EXPORTS-M&amp;E '!$D$5:$V$60,MATCH($A38,'[3]SITC NET EXPORTS-M&amp;E '!$B$5:$B$60,0),MATCH(E$3,'[3]SITC NET EXPORTS-M&amp;E '!$D$3:$V$3,0))/1000000</f>
        <v>40.996217999999999</v>
      </c>
      <c r="F38" s="45">
        <f>INDEX('[3]SITC NET EXPORTS-M&amp;E '!$D$5:$V$60,MATCH($A38,'[3]SITC NET EXPORTS-M&amp;E '!$B$5:$B$60,0),MATCH(F$3,'[3]SITC NET EXPORTS-M&amp;E '!$D$3:$V$3,0))/1000000</f>
        <v>58.740651999999997</v>
      </c>
      <c r="G38" s="45">
        <f>INDEX('[3]SITC NET EXPORTS-M&amp;E '!$D$5:$V$60,MATCH($A38,'[3]SITC NET EXPORTS-M&amp;E '!$B$5:$B$60,0),MATCH(G$3,'[3]SITC NET EXPORTS-M&amp;E '!$D$3:$V$3,0))/1000000</f>
        <v>64.828774999999993</v>
      </c>
      <c r="H38" s="45">
        <f>INDEX('[3]SITC NET EXPORTS-M&amp;E '!$D$5:$V$60,MATCH($A38,'[3]SITC NET EXPORTS-M&amp;E '!$B$5:$B$60,0),MATCH(H$3,'[3]SITC NET EXPORTS-M&amp;E '!$D$3:$V$3,0))/1000000</f>
        <v>36.304428999999999</v>
      </c>
      <c r="I38" s="45">
        <f>INDEX('[3]SITC NET EXPORTS-M&amp;E '!$D$5:$V$60,MATCH($A38,'[3]SITC NET EXPORTS-M&amp;E '!$B$5:$B$60,0),MATCH(I$3,'[3]SITC NET EXPORTS-M&amp;E '!$D$3:$V$3,0))/1000000</f>
        <v>43.191307999999999</v>
      </c>
      <c r="J38" s="45">
        <f>INDEX('[3]SITC NET EXPORTS-M&amp;E '!$D$5:$V$60,MATCH($A38,'[3]SITC NET EXPORTS-M&amp;E '!$B$5:$B$60,0),MATCH(J$3,'[3]SITC NET EXPORTS-M&amp;E '!$D$3:$V$3,0))/1000000</f>
        <v>36.198749999999997</v>
      </c>
      <c r="K38" s="45">
        <f>INDEX('[3]SITC NET EXPORTS-M&amp;E '!$D$5:$V$60,MATCH($A38,'[3]SITC NET EXPORTS-M&amp;E '!$B$5:$B$60,0),MATCH(K$3,'[3]SITC NET EXPORTS-M&amp;E '!$D$3:$V$3,0))/1000000</f>
        <v>26.822134999999999</v>
      </c>
      <c r="L38" s="45">
        <f>INDEX('[3]SITC NET EXPORTS-M&amp;E '!$D$5:$V$60,MATCH($A38,'[3]SITC NET EXPORTS-M&amp;E '!$B$5:$B$60,0),MATCH(L$3,'[3]SITC NET EXPORTS-M&amp;E '!$D$3:$V$3,0))/1000000</f>
        <v>38.026534720000008</v>
      </c>
      <c r="M38" s="45">
        <f>INDEX('[3]SITC NET EXPORTS-M&amp;E '!$D$5:$V$60,MATCH($A38,'[3]SITC NET EXPORTS-M&amp;E '!$B$5:$B$60,0),MATCH(M$3,'[3]SITC NET EXPORTS-M&amp;E '!$D$3:$V$3,0))/1000000</f>
        <v>39.994271989999994</v>
      </c>
      <c r="N38" s="45">
        <f>INDEX('[3]SITC NET EXPORTS-M&amp;E '!$D$5:$V$60,MATCH($A38,'[3]SITC NET EXPORTS-M&amp;E '!$B$5:$B$60,0),MATCH(N$3,'[3]SITC NET EXPORTS-M&amp;E '!$D$3:$V$3,0))/1000000</f>
        <v>41.537249960000011</v>
      </c>
      <c r="O38" s="45">
        <f>INDEX('[3]SITC NET EXPORTS-M&amp;E '!$D$5:$V$60,MATCH($A38,'[3]SITC NET EXPORTS-M&amp;E '!$B$5:$B$60,0),MATCH(O$3,'[3]SITC NET EXPORTS-M&amp;E '!$D$3:$V$3,0))/1000000</f>
        <v>32.535465440000003</v>
      </c>
      <c r="P38" s="45">
        <f>INDEX('[3]SITC NET EXPORTS-M&amp;E '!$D$5:$V$60,MATCH($A38,'[3]SITC NET EXPORTS-M&amp;E '!$B$5:$B$60,0),MATCH(P$3,'[3]SITC NET EXPORTS-M&amp;E '!$D$3:$V$3,0))/1000000</f>
        <v>45.391579129999997</v>
      </c>
      <c r="Q38" s="45">
        <f>INDEX('[3]SITC NET EXPORTS-M&amp;E '!$D$5:$V$60,MATCH($A38,'[3]SITC NET EXPORTS-M&amp;E '!$B$5:$B$60,0),MATCH(Q$3,'[3]SITC NET EXPORTS-M&amp;E '!$D$3:$V$3,0))/1000000</f>
        <v>31.482466609999999</v>
      </c>
      <c r="R38" s="45">
        <f>INDEX('[3]SITC NET EXPORTS-M&amp;E '!$D$5:$V$60,MATCH($A38,'[3]SITC NET EXPORTS-M&amp;E '!$B$5:$B$60,0),MATCH(R$3,'[3]SITC NET EXPORTS-M&amp;E '!$D$3:$V$3,0))/1000000</f>
        <v>20.73307329</v>
      </c>
      <c r="S38" s="45">
        <f>INDEX('[3]SITC NET EXPORTS-M&amp;E '!$D$5:$V$60,MATCH($A38,'[3]SITC NET EXPORTS-M&amp;E '!$B$5:$B$60,0),MATCH(S$3,'[3]SITC NET EXPORTS-M&amp;E '!$D$3:$V$3,0))/1000000</f>
        <v>12.686132500000001</v>
      </c>
      <c r="T38" s="45">
        <f>INDEX('[3]SITC NET EXPORTS-M&amp;E '!$D$5:$V$60,MATCH($A38,'[3]SITC NET EXPORTS-M&amp;E '!$B$5:$B$60,0),MATCH(T$3,'[3]SITC NET EXPORTS-M&amp;E '!$D$3:$V$3,0))/1000000</f>
        <v>19.001793879999997</v>
      </c>
      <c r="U38" s="54">
        <v>9.7334259999999997</v>
      </c>
      <c r="V38" s="54">
        <v>9.6789090000000009</v>
      </c>
      <c r="W38" s="54">
        <v>10.199865000000001</v>
      </c>
      <c r="X38" s="55">
        <v>8.5139650000000007</v>
      </c>
    </row>
    <row r="39" spans="1:24" x14ac:dyDescent="0.25">
      <c r="A39" s="35">
        <v>764</v>
      </c>
      <c r="B39" s="26" t="s">
        <v>38</v>
      </c>
      <c r="C39" s="44">
        <v>0.5</v>
      </c>
      <c r="D39" s="45">
        <f>INDEX('[3]SITC NET EXPORTS-M&amp;E '!$D$5:$V$60,MATCH($A39,'[3]SITC NET EXPORTS-M&amp;E '!$B$5:$B$60,0),MATCH(D$3,'[3]SITC NET EXPORTS-M&amp;E '!$D$3:$V$3,0))/1000000</f>
        <v>355.81870700000002</v>
      </c>
      <c r="E39" s="45">
        <f>INDEX('[3]SITC NET EXPORTS-M&amp;E '!$D$5:$V$60,MATCH($A39,'[3]SITC NET EXPORTS-M&amp;E '!$B$5:$B$60,0),MATCH(E$3,'[3]SITC NET EXPORTS-M&amp;E '!$D$3:$V$3,0))/1000000</f>
        <v>618.17937800000004</v>
      </c>
      <c r="F39" s="45">
        <f>INDEX('[3]SITC NET EXPORTS-M&amp;E '!$D$5:$V$60,MATCH($A39,'[3]SITC NET EXPORTS-M&amp;E '!$B$5:$B$60,0),MATCH(F$3,'[3]SITC NET EXPORTS-M&amp;E '!$D$3:$V$3,0))/1000000</f>
        <v>789.10246299999994</v>
      </c>
      <c r="G39" s="45">
        <f>INDEX('[3]SITC NET EXPORTS-M&amp;E '!$D$5:$V$60,MATCH($A39,'[3]SITC NET EXPORTS-M&amp;E '!$B$5:$B$60,0),MATCH(G$3,'[3]SITC NET EXPORTS-M&amp;E '!$D$3:$V$3,0))/1000000</f>
        <v>1621.555717</v>
      </c>
      <c r="H39" s="45">
        <f>INDEX('[3]SITC NET EXPORTS-M&amp;E '!$D$5:$V$60,MATCH($A39,'[3]SITC NET EXPORTS-M&amp;E '!$B$5:$B$60,0),MATCH(H$3,'[3]SITC NET EXPORTS-M&amp;E '!$D$3:$V$3,0))/1000000</f>
        <v>558.611715</v>
      </c>
      <c r="I39" s="45">
        <f>INDEX('[3]SITC NET EXPORTS-M&amp;E '!$D$5:$V$60,MATCH($A39,'[3]SITC NET EXPORTS-M&amp;E '!$B$5:$B$60,0),MATCH(I$3,'[3]SITC NET EXPORTS-M&amp;E '!$D$3:$V$3,0))/1000000</f>
        <v>846.29818699999998</v>
      </c>
      <c r="J39" s="45">
        <f>INDEX('[3]SITC NET EXPORTS-M&amp;E '!$D$5:$V$60,MATCH($A39,'[3]SITC NET EXPORTS-M&amp;E '!$B$5:$B$60,0),MATCH(J$3,'[3]SITC NET EXPORTS-M&amp;E '!$D$3:$V$3,0))/1000000</f>
        <v>802.72003800000005</v>
      </c>
      <c r="K39" s="45">
        <f>INDEX('[3]SITC NET EXPORTS-M&amp;E '!$D$5:$V$60,MATCH($A39,'[3]SITC NET EXPORTS-M&amp;E '!$B$5:$B$60,0),MATCH(K$3,'[3]SITC NET EXPORTS-M&amp;E '!$D$3:$V$3,0))/1000000</f>
        <v>907.37236700000005</v>
      </c>
      <c r="L39" s="45">
        <f>INDEX('[3]SITC NET EXPORTS-M&amp;E '!$D$5:$V$60,MATCH($A39,'[3]SITC NET EXPORTS-M&amp;E '!$B$5:$B$60,0),MATCH(L$3,'[3]SITC NET EXPORTS-M&amp;E '!$D$3:$V$3,0))/1000000</f>
        <v>869.64951900999984</v>
      </c>
      <c r="M39" s="45">
        <f>INDEX('[3]SITC NET EXPORTS-M&amp;E '!$D$5:$V$60,MATCH($A39,'[3]SITC NET EXPORTS-M&amp;E '!$B$5:$B$60,0),MATCH(M$3,'[3]SITC NET EXPORTS-M&amp;E '!$D$3:$V$3,0))/1000000</f>
        <v>1079.0842998100002</v>
      </c>
      <c r="N39" s="45">
        <f>INDEX('[3]SITC NET EXPORTS-M&amp;E '!$D$5:$V$60,MATCH($A39,'[3]SITC NET EXPORTS-M&amp;E '!$B$5:$B$60,0),MATCH(N$3,'[3]SITC NET EXPORTS-M&amp;E '!$D$3:$V$3,0))/1000000</f>
        <v>864.76456093000002</v>
      </c>
      <c r="O39" s="45">
        <f>INDEX('[3]SITC NET EXPORTS-M&amp;E '!$D$5:$V$60,MATCH($A39,'[3]SITC NET EXPORTS-M&amp;E '!$B$5:$B$60,0),MATCH(O$3,'[3]SITC NET EXPORTS-M&amp;E '!$D$3:$V$3,0))/1000000</f>
        <v>1098.1374560699999</v>
      </c>
      <c r="P39" s="45">
        <f>INDEX('[3]SITC NET EXPORTS-M&amp;E '!$D$5:$V$60,MATCH($A39,'[3]SITC NET EXPORTS-M&amp;E '!$B$5:$B$60,0),MATCH(P$3,'[3]SITC NET EXPORTS-M&amp;E '!$D$3:$V$3,0))/1000000</f>
        <v>1578.2462253199999</v>
      </c>
      <c r="Q39" s="45">
        <f>INDEX('[3]SITC NET EXPORTS-M&amp;E '!$D$5:$V$60,MATCH($A39,'[3]SITC NET EXPORTS-M&amp;E '!$B$5:$B$60,0),MATCH(Q$3,'[3]SITC NET EXPORTS-M&amp;E '!$D$3:$V$3,0))/1000000</f>
        <v>849.32847735000007</v>
      </c>
      <c r="R39" s="45">
        <f>INDEX('[3]SITC NET EXPORTS-M&amp;E '!$D$5:$V$60,MATCH($A39,'[3]SITC NET EXPORTS-M&amp;E '!$B$5:$B$60,0),MATCH(R$3,'[3]SITC NET EXPORTS-M&amp;E '!$D$3:$V$3,0))/1000000</f>
        <v>905.51229968000007</v>
      </c>
      <c r="S39" s="45">
        <f>INDEX('[3]SITC NET EXPORTS-M&amp;E '!$D$5:$V$60,MATCH($A39,'[3]SITC NET EXPORTS-M&amp;E '!$B$5:$B$60,0),MATCH(S$3,'[3]SITC NET EXPORTS-M&amp;E '!$D$3:$V$3,0))/1000000</f>
        <v>593.45437361000006</v>
      </c>
      <c r="T39" s="45">
        <f>INDEX('[3]SITC NET EXPORTS-M&amp;E '!$D$5:$V$60,MATCH($A39,'[3]SITC NET EXPORTS-M&amp;E '!$B$5:$B$60,0),MATCH(T$3,'[3]SITC NET EXPORTS-M&amp;E '!$D$3:$V$3,0))/1000000</f>
        <v>577.31066814000008</v>
      </c>
      <c r="U39" s="54">
        <v>287.21614899999997</v>
      </c>
      <c r="V39" s="54">
        <v>516.95502099999999</v>
      </c>
      <c r="W39" s="54">
        <v>517.82894499999998</v>
      </c>
      <c r="X39" s="55">
        <v>627.17057599999998</v>
      </c>
    </row>
    <row r="40" spans="1:24" x14ac:dyDescent="0.25">
      <c r="A40" s="34">
        <v>771</v>
      </c>
      <c r="B40" s="27" t="s">
        <v>39</v>
      </c>
      <c r="C40" s="44">
        <v>0.5</v>
      </c>
      <c r="D40" s="45">
        <f>INDEX('[3]SITC NET EXPORTS-M&amp;E '!$D$5:$V$60,MATCH($A40,'[3]SITC NET EXPORTS-M&amp;E '!$B$5:$B$60,0),MATCH(D$3,'[3]SITC NET EXPORTS-M&amp;E '!$D$3:$V$3,0))/1000000</f>
        <v>83.923918999999998</v>
      </c>
      <c r="E40" s="45">
        <f>INDEX('[3]SITC NET EXPORTS-M&amp;E '!$D$5:$V$60,MATCH($A40,'[3]SITC NET EXPORTS-M&amp;E '!$B$5:$B$60,0),MATCH(E$3,'[3]SITC NET EXPORTS-M&amp;E '!$D$3:$V$3,0))/1000000</f>
        <v>95.121624999999995</v>
      </c>
      <c r="F40" s="45">
        <f>INDEX('[3]SITC NET EXPORTS-M&amp;E '!$D$5:$V$60,MATCH($A40,'[3]SITC NET EXPORTS-M&amp;E '!$B$5:$B$60,0),MATCH(F$3,'[3]SITC NET EXPORTS-M&amp;E '!$D$3:$V$3,0))/1000000</f>
        <v>120.51638699999999</v>
      </c>
      <c r="G40" s="45">
        <f>INDEX('[3]SITC NET EXPORTS-M&amp;E '!$D$5:$V$60,MATCH($A40,'[3]SITC NET EXPORTS-M&amp;E '!$B$5:$B$60,0),MATCH(G$3,'[3]SITC NET EXPORTS-M&amp;E '!$D$3:$V$3,0))/1000000</f>
        <v>144.41906399999999</v>
      </c>
      <c r="H40" s="45">
        <f>INDEX('[3]SITC NET EXPORTS-M&amp;E '!$D$5:$V$60,MATCH($A40,'[3]SITC NET EXPORTS-M&amp;E '!$B$5:$B$60,0),MATCH(H$3,'[3]SITC NET EXPORTS-M&amp;E '!$D$3:$V$3,0))/1000000</f>
        <v>279.24427200000002</v>
      </c>
      <c r="I40" s="45">
        <f>INDEX('[3]SITC NET EXPORTS-M&amp;E '!$D$5:$V$60,MATCH($A40,'[3]SITC NET EXPORTS-M&amp;E '!$B$5:$B$60,0),MATCH(I$3,'[3]SITC NET EXPORTS-M&amp;E '!$D$3:$V$3,0))/1000000</f>
        <v>375.01539600000001</v>
      </c>
      <c r="J40" s="45">
        <f>INDEX('[3]SITC NET EXPORTS-M&amp;E '!$D$5:$V$60,MATCH($A40,'[3]SITC NET EXPORTS-M&amp;E '!$B$5:$B$60,0),MATCH(J$3,'[3]SITC NET EXPORTS-M&amp;E '!$D$3:$V$3,0))/1000000</f>
        <v>220.091813</v>
      </c>
      <c r="K40" s="45">
        <f>INDEX('[3]SITC NET EXPORTS-M&amp;E '!$D$5:$V$60,MATCH($A40,'[3]SITC NET EXPORTS-M&amp;E '!$B$5:$B$60,0),MATCH(K$3,'[3]SITC NET EXPORTS-M&amp;E '!$D$3:$V$3,0))/1000000</f>
        <v>209.44981899999999</v>
      </c>
      <c r="L40" s="45">
        <f>INDEX('[3]SITC NET EXPORTS-M&amp;E '!$D$5:$V$60,MATCH($A40,'[3]SITC NET EXPORTS-M&amp;E '!$B$5:$B$60,0),MATCH(L$3,'[3]SITC NET EXPORTS-M&amp;E '!$D$3:$V$3,0))/1000000</f>
        <v>100.39459999</v>
      </c>
      <c r="M40" s="45">
        <f>INDEX('[3]SITC NET EXPORTS-M&amp;E '!$D$5:$V$60,MATCH($A40,'[3]SITC NET EXPORTS-M&amp;E '!$B$5:$B$60,0),MATCH(M$3,'[3]SITC NET EXPORTS-M&amp;E '!$D$3:$V$3,0))/1000000</f>
        <v>168.51214630999996</v>
      </c>
      <c r="N40" s="45">
        <f>INDEX('[3]SITC NET EXPORTS-M&amp;E '!$D$5:$V$60,MATCH($A40,'[3]SITC NET EXPORTS-M&amp;E '!$B$5:$B$60,0),MATCH(N$3,'[3]SITC NET EXPORTS-M&amp;E '!$D$3:$V$3,0))/1000000</f>
        <v>188.92473160999998</v>
      </c>
      <c r="O40" s="45">
        <f>INDEX('[3]SITC NET EXPORTS-M&amp;E '!$D$5:$V$60,MATCH($A40,'[3]SITC NET EXPORTS-M&amp;E '!$B$5:$B$60,0),MATCH(O$3,'[3]SITC NET EXPORTS-M&amp;E '!$D$3:$V$3,0))/1000000</f>
        <v>186.50178323000003</v>
      </c>
      <c r="P40" s="45">
        <f>INDEX('[3]SITC NET EXPORTS-M&amp;E '!$D$5:$V$60,MATCH($A40,'[3]SITC NET EXPORTS-M&amp;E '!$B$5:$B$60,0),MATCH(P$3,'[3]SITC NET EXPORTS-M&amp;E '!$D$3:$V$3,0))/1000000</f>
        <v>187.43550275000001</v>
      </c>
      <c r="Q40" s="45">
        <f>INDEX('[3]SITC NET EXPORTS-M&amp;E '!$D$5:$V$60,MATCH($A40,'[3]SITC NET EXPORTS-M&amp;E '!$B$5:$B$60,0),MATCH(Q$3,'[3]SITC NET EXPORTS-M&amp;E '!$D$3:$V$3,0))/1000000</f>
        <v>146.82750321</v>
      </c>
      <c r="R40" s="45">
        <f>INDEX('[3]SITC NET EXPORTS-M&amp;E '!$D$5:$V$60,MATCH($A40,'[3]SITC NET EXPORTS-M&amp;E '!$B$5:$B$60,0),MATCH(R$3,'[3]SITC NET EXPORTS-M&amp;E '!$D$3:$V$3,0))/1000000</f>
        <v>181.38834014</v>
      </c>
      <c r="S40" s="45">
        <f>INDEX('[3]SITC NET EXPORTS-M&amp;E '!$D$5:$V$60,MATCH($A40,'[3]SITC NET EXPORTS-M&amp;E '!$B$5:$B$60,0),MATCH(S$3,'[3]SITC NET EXPORTS-M&amp;E '!$D$3:$V$3,0))/1000000</f>
        <v>142.74799762000001</v>
      </c>
      <c r="T40" s="45">
        <f>INDEX('[3]SITC NET EXPORTS-M&amp;E '!$D$5:$V$60,MATCH($A40,'[3]SITC NET EXPORTS-M&amp;E '!$B$5:$B$60,0),MATCH(T$3,'[3]SITC NET EXPORTS-M&amp;E '!$D$3:$V$3,0))/1000000</f>
        <v>114.34927163999998</v>
      </c>
      <c r="U40" s="54">
        <v>119.467159</v>
      </c>
      <c r="V40" s="54">
        <v>130.23324199999999</v>
      </c>
      <c r="W40" s="54">
        <v>98.361678999999995</v>
      </c>
      <c r="X40" s="55">
        <v>110.635234</v>
      </c>
    </row>
    <row r="41" spans="1:24" x14ac:dyDescent="0.25">
      <c r="A41" s="33">
        <v>772</v>
      </c>
      <c r="B41" s="12" t="s">
        <v>40</v>
      </c>
      <c r="C41" s="44">
        <v>0</v>
      </c>
      <c r="D41" s="45">
        <f>INDEX('[3]SITC NET EXPORTS-M&amp;E '!$D$5:$V$60,MATCH($A41,'[3]SITC NET EXPORTS-M&amp;E '!$B$5:$B$60,0),MATCH(D$3,'[3]SITC NET EXPORTS-M&amp;E '!$D$3:$V$3,0))/1000000</f>
        <v>133.59576000000001</v>
      </c>
      <c r="E41" s="45">
        <f>INDEX('[3]SITC NET EXPORTS-M&amp;E '!$D$5:$V$60,MATCH($A41,'[3]SITC NET EXPORTS-M&amp;E '!$B$5:$B$60,0),MATCH(E$3,'[3]SITC NET EXPORTS-M&amp;E '!$D$3:$V$3,0))/1000000</f>
        <v>196.08826400000001</v>
      </c>
      <c r="F41" s="45">
        <f>INDEX('[3]SITC NET EXPORTS-M&amp;E '!$D$5:$V$60,MATCH($A41,'[3]SITC NET EXPORTS-M&amp;E '!$B$5:$B$60,0),MATCH(F$3,'[3]SITC NET EXPORTS-M&amp;E '!$D$3:$V$3,0))/1000000</f>
        <v>203.15926099999999</v>
      </c>
      <c r="G41" s="45">
        <f>INDEX('[3]SITC NET EXPORTS-M&amp;E '!$D$5:$V$60,MATCH($A41,'[3]SITC NET EXPORTS-M&amp;E '!$B$5:$B$60,0),MATCH(G$3,'[3]SITC NET EXPORTS-M&amp;E '!$D$3:$V$3,0))/1000000</f>
        <v>269.98562800000002</v>
      </c>
      <c r="H41" s="45">
        <f>INDEX('[3]SITC NET EXPORTS-M&amp;E '!$D$5:$V$60,MATCH($A41,'[3]SITC NET EXPORTS-M&amp;E '!$B$5:$B$60,0),MATCH(H$3,'[3]SITC NET EXPORTS-M&amp;E '!$D$3:$V$3,0))/1000000</f>
        <v>313.01416599999999</v>
      </c>
      <c r="I41" s="45">
        <f>INDEX('[3]SITC NET EXPORTS-M&amp;E '!$D$5:$V$60,MATCH($A41,'[3]SITC NET EXPORTS-M&amp;E '!$B$5:$B$60,0),MATCH(I$3,'[3]SITC NET EXPORTS-M&amp;E '!$D$3:$V$3,0))/1000000</f>
        <v>543.90182700000003</v>
      </c>
      <c r="J41" s="45">
        <f>INDEX('[3]SITC NET EXPORTS-M&amp;E '!$D$5:$V$60,MATCH($A41,'[3]SITC NET EXPORTS-M&amp;E '!$B$5:$B$60,0),MATCH(J$3,'[3]SITC NET EXPORTS-M&amp;E '!$D$3:$V$3,0))/1000000</f>
        <v>290.28925700000002</v>
      </c>
      <c r="K41" s="45">
        <f>INDEX('[3]SITC NET EXPORTS-M&amp;E '!$D$5:$V$60,MATCH($A41,'[3]SITC NET EXPORTS-M&amp;E '!$B$5:$B$60,0),MATCH(K$3,'[3]SITC NET EXPORTS-M&amp;E '!$D$3:$V$3,0))/1000000</f>
        <v>320.68498099999999</v>
      </c>
      <c r="L41" s="45">
        <f>INDEX('[3]SITC NET EXPORTS-M&amp;E '!$D$5:$V$60,MATCH($A41,'[3]SITC NET EXPORTS-M&amp;E '!$B$5:$B$60,0),MATCH(L$3,'[3]SITC NET EXPORTS-M&amp;E '!$D$3:$V$3,0))/1000000</f>
        <v>263.59747547000001</v>
      </c>
      <c r="M41" s="45">
        <f>INDEX('[3]SITC NET EXPORTS-M&amp;E '!$D$5:$V$60,MATCH($A41,'[3]SITC NET EXPORTS-M&amp;E '!$B$5:$B$60,0),MATCH(M$3,'[3]SITC NET EXPORTS-M&amp;E '!$D$3:$V$3,0))/1000000</f>
        <v>295.30324087000002</v>
      </c>
      <c r="N41" s="45">
        <f>INDEX('[3]SITC NET EXPORTS-M&amp;E '!$D$5:$V$60,MATCH($A41,'[3]SITC NET EXPORTS-M&amp;E '!$B$5:$B$60,0),MATCH(N$3,'[3]SITC NET EXPORTS-M&amp;E '!$D$3:$V$3,0))/1000000</f>
        <v>364.37986410000002</v>
      </c>
      <c r="O41" s="45">
        <f>INDEX('[3]SITC NET EXPORTS-M&amp;E '!$D$5:$V$60,MATCH($A41,'[3]SITC NET EXPORTS-M&amp;E '!$B$5:$B$60,0),MATCH(O$3,'[3]SITC NET EXPORTS-M&amp;E '!$D$3:$V$3,0))/1000000</f>
        <v>367.47323951999999</v>
      </c>
      <c r="P41" s="45">
        <f>INDEX('[3]SITC NET EXPORTS-M&amp;E '!$D$5:$V$60,MATCH($A41,'[3]SITC NET EXPORTS-M&amp;E '!$B$5:$B$60,0),MATCH(P$3,'[3]SITC NET EXPORTS-M&amp;E '!$D$3:$V$3,0))/1000000</f>
        <v>469.89039296999999</v>
      </c>
      <c r="Q41" s="45">
        <f>INDEX('[3]SITC NET EXPORTS-M&amp;E '!$D$5:$V$60,MATCH($A41,'[3]SITC NET EXPORTS-M&amp;E '!$B$5:$B$60,0),MATCH(Q$3,'[3]SITC NET EXPORTS-M&amp;E '!$D$3:$V$3,0))/1000000</f>
        <v>361.69255126000002</v>
      </c>
      <c r="R41" s="45">
        <f>INDEX('[3]SITC NET EXPORTS-M&amp;E '!$D$5:$V$60,MATCH($A41,'[3]SITC NET EXPORTS-M&amp;E '!$B$5:$B$60,0),MATCH(R$3,'[3]SITC NET EXPORTS-M&amp;E '!$D$3:$V$3,0))/1000000</f>
        <v>297.91011221999997</v>
      </c>
      <c r="S41" s="45">
        <f>INDEX('[3]SITC NET EXPORTS-M&amp;E '!$D$5:$V$60,MATCH($A41,'[3]SITC NET EXPORTS-M&amp;E '!$B$5:$B$60,0),MATCH(S$3,'[3]SITC NET EXPORTS-M&amp;E '!$D$3:$V$3,0))/1000000</f>
        <v>358.30983896000004</v>
      </c>
      <c r="T41" s="45">
        <f>INDEX('[3]SITC NET EXPORTS-M&amp;E '!$D$5:$V$60,MATCH($A41,'[3]SITC NET EXPORTS-M&amp;E '!$B$5:$B$60,0),MATCH(T$3,'[3]SITC NET EXPORTS-M&amp;E '!$D$3:$V$3,0))/1000000</f>
        <v>290.36004400000007</v>
      </c>
      <c r="U41" s="54">
        <v>257.33833199999998</v>
      </c>
      <c r="V41" s="54">
        <v>230.778547</v>
      </c>
      <c r="W41" s="54">
        <v>228.87469400000001</v>
      </c>
      <c r="X41" s="55">
        <v>238.42667700000001</v>
      </c>
    </row>
    <row r="42" spans="1:24" x14ac:dyDescent="0.25">
      <c r="A42" s="34">
        <v>773</v>
      </c>
      <c r="B42" s="27" t="s">
        <v>41</v>
      </c>
      <c r="C42" s="44">
        <v>1</v>
      </c>
      <c r="D42" s="45">
        <f>INDEX('[3]SITC NET EXPORTS-M&amp;E '!$D$5:$V$60,MATCH($A42,'[3]SITC NET EXPORTS-M&amp;E '!$B$5:$B$60,0),MATCH(D$3,'[3]SITC NET EXPORTS-M&amp;E '!$D$3:$V$3,0))/1000000</f>
        <v>90.622966000000005</v>
      </c>
      <c r="E42" s="45">
        <f>INDEX('[3]SITC NET EXPORTS-M&amp;E '!$D$5:$V$60,MATCH($A42,'[3]SITC NET EXPORTS-M&amp;E '!$B$5:$B$60,0),MATCH(E$3,'[3]SITC NET EXPORTS-M&amp;E '!$D$3:$V$3,0))/1000000</f>
        <v>52.611733999999998</v>
      </c>
      <c r="F42" s="45">
        <f>INDEX('[3]SITC NET EXPORTS-M&amp;E '!$D$5:$V$60,MATCH($A42,'[3]SITC NET EXPORTS-M&amp;E '!$B$5:$B$60,0),MATCH(F$3,'[3]SITC NET EXPORTS-M&amp;E '!$D$3:$V$3,0))/1000000</f>
        <v>118.75886199999999</v>
      </c>
      <c r="G42" s="45">
        <f>INDEX('[3]SITC NET EXPORTS-M&amp;E '!$D$5:$V$60,MATCH($A42,'[3]SITC NET EXPORTS-M&amp;E '!$B$5:$B$60,0),MATCH(G$3,'[3]SITC NET EXPORTS-M&amp;E '!$D$3:$V$3,0))/1000000</f>
        <v>126.45570600000001</v>
      </c>
      <c r="H42" s="45">
        <f>INDEX('[3]SITC NET EXPORTS-M&amp;E '!$D$5:$V$60,MATCH($A42,'[3]SITC NET EXPORTS-M&amp;E '!$B$5:$B$60,0),MATCH(H$3,'[3]SITC NET EXPORTS-M&amp;E '!$D$3:$V$3,0))/1000000</f>
        <v>186.28258199999999</v>
      </c>
      <c r="I42" s="45">
        <f>INDEX('[3]SITC NET EXPORTS-M&amp;E '!$D$5:$V$60,MATCH($A42,'[3]SITC NET EXPORTS-M&amp;E '!$B$5:$B$60,0),MATCH(I$3,'[3]SITC NET EXPORTS-M&amp;E '!$D$3:$V$3,0))/1000000</f>
        <v>311.95237500000002</v>
      </c>
      <c r="J42" s="45">
        <f>INDEX('[3]SITC NET EXPORTS-M&amp;E '!$D$5:$V$60,MATCH($A42,'[3]SITC NET EXPORTS-M&amp;E '!$B$5:$B$60,0),MATCH(J$3,'[3]SITC NET EXPORTS-M&amp;E '!$D$3:$V$3,0))/1000000</f>
        <v>178.516355</v>
      </c>
      <c r="K42" s="45">
        <f>INDEX('[3]SITC NET EXPORTS-M&amp;E '!$D$5:$V$60,MATCH($A42,'[3]SITC NET EXPORTS-M&amp;E '!$B$5:$B$60,0),MATCH(K$3,'[3]SITC NET EXPORTS-M&amp;E '!$D$3:$V$3,0))/1000000</f>
        <v>196.36115599999999</v>
      </c>
      <c r="L42" s="45">
        <f>INDEX('[3]SITC NET EXPORTS-M&amp;E '!$D$5:$V$60,MATCH($A42,'[3]SITC NET EXPORTS-M&amp;E '!$B$5:$B$60,0),MATCH(L$3,'[3]SITC NET EXPORTS-M&amp;E '!$D$3:$V$3,0))/1000000</f>
        <v>167.17107577000002</v>
      </c>
      <c r="M42" s="45">
        <f>INDEX('[3]SITC NET EXPORTS-M&amp;E '!$D$5:$V$60,MATCH($A42,'[3]SITC NET EXPORTS-M&amp;E '!$B$5:$B$60,0),MATCH(M$3,'[3]SITC NET EXPORTS-M&amp;E '!$D$3:$V$3,0))/1000000</f>
        <v>176.40700300999998</v>
      </c>
      <c r="N42" s="45">
        <f>INDEX('[3]SITC NET EXPORTS-M&amp;E '!$D$5:$V$60,MATCH($A42,'[3]SITC NET EXPORTS-M&amp;E '!$B$5:$B$60,0),MATCH(N$3,'[3]SITC NET EXPORTS-M&amp;E '!$D$3:$V$3,0))/1000000</f>
        <v>155.47843545999999</v>
      </c>
      <c r="O42" s="45">
        <f>INDEX('[3]SITC NET EXPORTS-M&amp;E '!$D$5:$V$60,MATCH($A42,'[3]SITC NET EXPORTS-M&amp;E '!$B$5:$B$60,0),MATCH(O$3,'[3]SITC NET EXPORTS-M&amp;E '!$D$3:$V$3,0))/1000000</f>
        <v>285.65890886000005</v>
      </c>
      <c r="P42" s="45">
        <f>INDEX('[3]SITC NET EXPORTS-M&amp;E '!$D$5:$V$60,MATCH($A42,'[3]SITC NET EXPORTS-M&amp;E '!$B$5:$B$60,0),MATCH(P$3,'[3]SITC NET EXPORTS-M&amp;E '!$D$3:$V$3,0))/1000000</f>
        <v>262.64331119999997</v>
      </c>
      <c r="Q42" s="45">
        <f>INDEX('[3]SITC NET EXPORTS-M&amp;E '!$D$5:$V$60,MATCH($A42,'[3]SITC NET EXPORTS-M&amp;E '!$B$5:$B$60,0),MATCH(Q$3,'[3]SITC NET EXPORTS-M&amp;E '!$D$3:$V$3,0))/1000000</f>
        <v>216.80745472000001</v>
      </c>
      <c r="R42" s="45">
        <f>INDEX('[3]SITC NET EXPORTS-M&amp;E '!$D$5:$V$60,MATCH($A42,'[3]SITC NET EXPORTS-M&amp;E '!$B$5:$B$60,0),MATCH(R$3,'[3]SITC NET EXPORTS-M&amp;E '!$D$3:$V$3,0))/1000000</f>
        <v>184.19967473000003</v>
      </c>
      <c r="S42" s="45">
        <f>INDEX('[3]SITC NET EXPORTS-M&amp;E '!$D$5:$V$60,MATCH($A42,'[3]SITC NET EXPORTS-M&amp;E '!$B$5:$B$60,0),MATCH(S$3,'[3]SITC NET EXPORTS-M&amp;E '!$D$3:$V$3,0))/1000000</f>
        <v>203.58364962000002</v>
      </c>
      <c r="T42" s="45">
        <f>INDEX('[3]SITC NET EXPORTS-M&amp;E '!$D$5:$V$60,MATCH($A42,'[3]SITC NET EXPORTS-M&amp;E '!$B$5:$B$60,0),MATCH(T$3,'[3]SITC NET EXPORTS-M&amp;E '!$D$3:$V$3,0))/1000000</f>
        <v>164.28471666000002</v>
      </c>
      <c r="U42" s="54">
        <v>186.694469</v>
      </c>
      <c r="V42" s="54">
        <v>56.789853999999998</v>
      </c>
      <c r="W42" s="54">
        <v>159.692654</v>
      </c>
      <c r="X42" s="55">
        <v>149.348995</v>
      </c>
    </row>
    <row r="43" spans="1:24" x14ac:dyDescent="0.25">
      <c r="A43" s="34">
        <v>774</v>
      </c>
      <c r="B43" s="27" t="s">
        <v>42</v>
      </c>
      <c r="C43" s="44">
        <v>1</v>
      </c>
      <c r="D43" s="45">
        <f>INDEX('[3]SITC NET EXPORTS-M&amp;E '!$D$5:$V$60,MATCH($A43,'[3]SITC NET EXPORTS-M&amp;E '!$B$5:$B$60,0),MATCH(D$3,'[3]SITC NET EXPORTS-M&amp;E '!$D$3:$V$3,0))/1000000</f>
        <v>21.674160000000001</v>
      </c>
      <c r="E43" s="45">
        <f>INDEX('[3]SITC NET EXPORTS-M&amp;E '!$D$5:$V$60,MATCH($A43,'[3]SITC NET EXPORTS-M&amp;E '!$B$5:$B$60,0),MATCH(E$3,'[3]SITC NET EXPORTS-M&amp;E '!$D$3:$V$3,0))/1000000</f>
        <v>63.378174999999999</v>
      </c>
      <c r="F43" s="45">
        <f>INDEX('[3]SITC NET EXPORTS-M&amp;E '!$D$5:$V$60,MATCH($A43,'[3]SITC NET EXPORTS-M&amp;E '!$B$5:$B$60,0),MATCH(F$3,'[3]SITC NET EXPORTS-M&amp;E '!$D$3:$V$3,0))/1000000</f>
        <v>52.870587999999998</v>
      </c>
      <c r="G43" s="45">
        <f>INDEX('[3]SITC NET EXPORTS-M&amp;E '!$D$5:$V$60,MATCH($A43,'[3]SITC NET EXPORTS-M&amp;E '!$B$5:$B$60,0),MATCH(G$3,'[3]SITC NET EXPORTS-M&amp;E '!$D$3:$V$3,0))/1000000</f>
        <v>31.468444999999999</v>
      </c>
      <c r="H43" s="45">
        <f>INDEX('[3]SITC NET EXPORTS-M&amp;E '!$D$5:$V$60,MATCH($A43,'[3]SITC NET EXPORTS-M&amp;E '!$B$5:$B$60,0),MATCH(H$3,'[3]SITC NET EXPORTS-M&amp;E '!$D$3:$V$3,0))/1000000</f>
        <v>113.081549</v>
      </c>
      <c r="I43" s="45">
        <f>INDEX('[3]SITC NET EXPORTS-M&amp;E '!$D$5:$V$60,MATCH($A43,'[3]SITC NET EXPORTS-M&amp;E '!$B$5:$B$60,0),MATCH(I$3,'[3]SITC NET EXPORTS-M&amp;E '!$D$3:$V$3,0))/1000000</f>
        <v>77.418076999999997</v>
      </c>
      <c r="J43" s="45">
        <f>INDEX('[3]SITC NET EXPORTS-M&amp;E '!$D$5:$V$60,MATCH($A43,'[3]SITC NET EXPORTS-M&amp;E '!$B$5:$B$60,0),MATCH(J$3,'[3]SITC NET EXPORTS-M&amp;E '!$D$3:$V$3,0))/1000000</f>
        <v>41.259317000000003</v>
      </c>
      <c r="K43" s="45">
        <f>INDEX('[3]SITC NET EXPORTS-M&amp;E '!$D$5:$V$60,MATCH($A43,'[3]SITC NET EXPORTS-M&amp;E '!$B$5:$B$60,0),MATCH(K$3,'[3]SITC NET EXPORTS-M&amp;E '!$D$3:$V$3,0))/1000000</f>
        <v>50.195419000000001</v>
      </c>
      <c r="L43" s="45">
        <f>INDEX('[3]SITC NET EXPORTS-M&amp;E '!$D$5:$V$60,MATCH($A43,'[3]SITC NET EXPORTS-M&amp;E '!$B$5:$B$60,0),MATCH(L$3,'[3]SITC NET EXPORTS-M&amp;E '!$D$3:$V$3,0))/1000000</f>
        <v>20.736726340000001</v>
      </c>
      <c r="M43" s="45">
        <f>INDEX('[3]SITC NET EXPORTS-M&amp;E '!$D$5:$V$60,MATCH($A43,'[3]SITC NET EXPORTS-M&amp;E '!$B$5:$B$60,0),MATCH(M$3,'[3]SITC NET EXPORTS-M&amp;E '!$D$3:$V$3,0))/1000000</f>
        <v>47.363907409999996</v>
      </c>
      <c r="N43" s="45">
        <f>INDEX('[3]SITC NET EXPORTS-M&amp;E '!$D$5:$V$60,MATCH($A43,'[3]SITC NET EXPORTS-M&amp;E '!$B$5:$B$60,0),MATCH(N$3,'[3]SITC NET EXPORTS-M&amp;E '!$D$3:$V$3,0))/1000000</f>
        <v>70.363626530000005</v>
      </c>
      <c r="O43" s="45">
        <f>INDEX('[3]SITC NET EXPORTS-M&amp;E '!$D$5:$V$60,MATCH($A43,'[3]SITC NET EXPORTS-M&amp;E '!$B$5:$B$60,0),MATCH(O$3,'[3]SITC NET EXPORTS-M&amp;E '!$D$3:$V$3,0))/1000000</f>
        <v>50.597592559999995</v>
      </c>
      <c r="P43" s="45">
        <f>INDEX('[3]SITC NET EXPORTS-M&amp;E '!$D$5:$V$60,MATCH($A43,'[3]SITC NET EXPORTS-M&amp;E '!$B$5:$B$60,0),MATCH(P$3,'[3]SITC NET EXPORTS-M&amp;E '!$D$3:$V$3,0))/1000000</f>
        <v>109.18184325</v>
      </c>
      <c r="Q43" s="45">
        <f>INDEX('[3]SITC NET EXPORTS-M&amp;E '!$D$5:$V$60,MATCH($A43,'[3]SITC NET EXPORTS-M&amp;E '!$B$5:$B$60,0),MATCH(Q$3,'[3]SITC NET EXPORTS-M&amp;E '!$D$3:$V$3,0))/1000000</f>
        <v>43.799461399999998</v>
      </c>
      <c r="R43" s="45">
        <f>INDEX('[3]SITC NET EXPORTS-M&amp;E '!$D$5:$V$60,MATCH($A43,'[3]SITC NET EXPORTS-M&amp;E '!$B$5:$B$60,0),MATCH(R$3,'[3]SITC NET EXPORTS-M&amp;E '!$D$3:$V$3,0))/1000000</f>
        <v>42.177129360000002</v>
      </c>
      <c r="S43" s="45">
        <f>INDEX('[3]SITC NET EXPORTS-M&amp;E '!$D$5:$V$60,MATCH($A43,'[3]SITC NET EXPORTS-M&amp;E '!$B$5:$B$60,0),MATCH(S$3,'[3]SITC NET EXPORTS-M&amp;E '!$D$3:$V$3,0))/1000000</f>
        <v>115.05729672</v>
      </c>
      <c r="T43" s="45">
        <f>INDEX('[3]SITC NET EXPORTS-M&amp;E '!$D$5:$V$60,MATCH($A43,'[3]SITC NET EXPORTS-M&amp;E '!$B$5:$B$60,0),MATCH(T$3,'[3]SITC NET EXPORTS-M&amp;E '!$D$3:$V$3,0))/1000000</f>
        <v>170.72961506000001</v>
      </c>
      <c r="U43" s="54">
        <v>106.673879</v>
      </c>
      <c r="V43" s="54">
        <v>62.573962000000002</v>
      </c>
      <c r="W43" s="54">
        <v>43.859762000000003</v>
      </c>
      <c r="X43" s="55">
        <v>105.783979</v>
      </c>
    </row>
    <row r="44" spans="1:24" x14ac:dyDescent="0.25">
      <c r="A44" s="33">
        <v>775</v>
      </c>
      <c r="B44" s="12" t="s">
        <v>43</v>
      </c>
      <c r="C44" s="44">
        <v>0</v>
      </c>
      <c r="D44" s="45">
        <f>INDEX('[3]SITC NET EXPORTS-M&amp;E '!$D$5:$V$60,MATCH($A44,'[3]SITC NET EXPORTS-M&amp;E '!$B$5:$B$60,0),MATCH(D$3,'[3]SITC NET EXPORTS-M&amp;E '!$D$3:$V$3,0))/1000000</f>
        <v>209.68736000000001</v>
      </c>
      <c r="E44" s="45">
        <f>INDEX('[3]SITC NET EXPORTS-M&amp;E '!$D$5:$V$60,MATCH($A44,'[3]SITC NET EXPORTS-M&amp;E '!$B$5:$B$60,0),MATCH(E$3,'[3]SITC NET EXPORTS-M&amp;E '!$D$3:$V$3,0))/1000000</f>
        <v>239.15582599999999</v>
      </c>
      <c r="F44" s="45">
        <f>INDEX('[3]SITC NET EXPORTS-M&amp;E '!$D$5:$V$60,MATCH($A44,'[3]SITC NET EXPORTS-M&amp;E '!$B$5:$B$60,0),MATCH(F$3,'[3]SITC NET EXPORTS-M&amp;E '!$D$3:$V$3,0))/1000000</f>
        <v>274.88875400000001</v>
      </c>
      <c r="G44" s="45">
        <f>INDEX('[3]SITC NET EXPORTS-M&amp;E '!$D$5:$V$60,MATCH($A44,'[3]SITC NET EXPORTS-M&amp;E '!$B$5:$B$60,0),MATCH(G$3,'[3]SITC NET EXPORTS-M&amp;E '!$D$3:$V$3,0))/1000000</f>
        <v>278.65589899999998</v>
      </c>
      <c r="H44" s="45">
        <f>INDEX('[3]SITC NET EXPORTS-M&amp;E '!$D$5:$V$60,MATCH($A44,'[3]SITC NET EXPORTS-M&amp;E '!$B$5:$B$60,0),MATCH(H$3,'[3]SITC NET EXPORTS-M&amp;E '!$D$3:$V$3,0))/1000000</f>
        <v>306.61292300000002</v>
      </c>
      <c r="I44" s="45">
        <f>INDEX('[3]SITC NET EXPORTS-M&amp;E '!$D$5:$V$60,MATCH($A44,'[3]SITC NET EXPORTS-M&amp;E '!$B$5:$B$60,0),MATCH(I$3,'[3]SITC NET EXPORTS-M&amp;E '!$D$3:$V$3,0))/1000000</f>
        <v>320.68601000000001</v>
      </c>
      <c r="J44" s="45">
        <f>INDEX('[3]SITC NET EXPORTS-M&amp;E '!$D$5:$V$60,MATCH($A44,'[3]SITC NET EXPORTS-M&amp;E '!$B$5:$B$60,0),MATCH(J$3,'[3]SITC NET EXPORTS-M&amp;E '!$D$3:$V$3,0))/1000000</f>
        <v>260.036923</v>
      </c>
      <c r="K44" s="45">
        <f>INDEX('[3]SITC NET EXPORTS-M&amp;E '!$D$5:$V$60,MATCH($A44,'[3]SITC NET EXPORTS-M&amp;E '!$B$5:$B$60,0),MATCH(K$3,'[3]SITC NET EXPORTS-M&amp;E '!$D$3:$V$3,0))/1000000</f>
        <v>265.47609699999998</v>
      </c>
      <c r="L44" s="45">
        <f>INDEX('[3]SITC NET EXPORTS-M&amp;E '!$D$5:$V$60,MATCH($A44,'[3]SITC NET EXPORTS-M&amp;E '!$B$5:$B$60,0),MATCH(L$3,'[3]SITC NET EXPORTS-M&amp;E '!$D$3:$V$3,0))/1000000</f>
        <v>301.07945645999996</v>
      </c>
      <c r="M44" s="45">
        <f>INDEX('[3]SITC NET EXPORTS-M&amp;E '!$D$5:$V$60,MATCH($A44,'[3]SITC NET EXPORTS-M&amp;E '!$B$5:$B$60,0),MATCH(M$3,'[3]SITC NET EXPORTS-M&amp;E '!$D$3:$V$3,0))/1000000</f>
        <v>375.36274889999999</v>
      </c>
      <c r="N44" s="45">
        <f>INDEX('[3]SITC NET EXPORTS-M&amp;E '!$D$5:$V$60,MATCH($A44,'[3]SITC NET EXPORTS-M&amp;E '!$B$5:$B$60,0),MATCH(N$3,'[3]SITC NET EXPORTS-M&amp;E '!$D$3:$V$3,0))/1000000</f>
        <v>405.03141158000005</v>
      </c>
      <c r="O44" s="45">
        <f>INDEX('[3]SITC NET EXPORTS-M&amp;E '!$D$5:$V$60,MATCH($A44,'[3]SITC NET EXPORTS-M&amp;E '!$B$5:$B$60,0),MATCH(O$3,'[3]SITC NET EXPORTS-M&amp;E '!$D$3:$V$3,0))/1000000</f>
        <v>390.71323263000005</v>
      </c>
      <c r="P44" s="45">
        <f>INDEX('[3]SITC NET EXPORTS-M&amp;E '!$D$5:$V$60,MATCH($A44,'[3]SITC NET EXPORTS-M&amp;E '!$B$5:$B$60,0),MATCH(P$3,'[3]SITC NET EXPORTS-M&amp;E '!$D$3:$V$3,0))/1000000</f>
        <v>450.68493983000002</v>
      </c>
      <c r="Q44" s="45">
        <f>INDEX('[3]SITC NET EXPORTS-M&amp;E '!$D$5:$V$60,MATCH($A44,'[3]SITC NET EXPORTS-M&amp;E '!$B$5:$B$60,0),MATCH(Q$3,'[3]SITC NET EXPORTS-M&amp;E '!$D$3:$V$3,0))/1000000</f>
        <v>412.80646838000007</v>
      </c>
      <c r="R44" s="45">
        <f>INDEX('[3]SITC NET EXPORTS-M&amp;E '!$D$5:$V$60,MATCH($A44,'[3]SITC NET EXPORTS-M&amp;E '!$B$5:$B$60,0),MATCH(R$3,'[3]SITC NET EXPORTS-M&amp;E '!$D$3:$V$3,0))/1000000</f>
        <v>355.05173573999997</v>
      </c>
      <c r="S44" s="45">
        <f>INDEX('[3]SITC NET EXPORTS-M&amp;E '!$D$5:$V$60,MATCH($A44,'[3]SITC NET EXPORTS-M&amp;E '!$B$5:$B$60,0),MATCH(S$3,'[3]SITC NET EXPORTS-M&amp;E '!$D$3:$V$3,0))/1000000</f>
        <v>385.09203228999996</v>
      </c>
      <c r="T44" s="45">
        <f>INDEX('[3]SITC NET EXPORTS-M&amp;E '!$D$5:$V$60,MATCH($A44,'[3]SITC NET EXPORTS-M&amp;E '!$B$5:$B$60,0),MATCH(T$3,'[3]SITC NET EXPORTS-M&amp;E '!$D$3:$V$3,0))/1000000</f>
        <v>379.28595103000004</v>
      </c>
      <c r="U44" s="54">
        <v>242.927592</v>
      </c>
      <c r="V44" s="54">
        <v>320.17261000000002</v>
      </c>
      <c r="W44" s="54">
        <v>366.64381300000002</v>
      </c>
      <c r="X44" s="55">
        <v>301.69916999999998</v>
      </c>
    </row>
    <row r="45" spans="1:24" x14ac:dyDescent="0.25">
      <c r="A45" s="33">
        <v>776</v>
      </c>
      <c r="B45" s="12" t="s">
        <v>44</v>
      </c>
      <c r="C45" s="44">
        <v>0</v>
      </c>
      <c r="D45" s="45">
        <f>INDEX('[3]SITC NET EXPORTS-M&amp;E '!$D$5:$V$60,MATCH($A45,'[3]SITC NET EXPORTS-M&amp;E '!$B$5:$B$60,0),MATCH(D$3,'[3]SITC NET EXPORTS-M&amp;E '!$D$3:$V$3,0))/1000000</f>
        <v>23.845213999999999</v>
      </c>
      <c r="E45" s="45">
        <f>INDEX('[3]SITC NET EXPORTS-M&amp;E '!$D$5:$V$60,MATCH($A45,'[3]SITC NET EXPORTS-M&amp;E '!$B$5:$B$60,0),MATCH(E$3,'[3]SITC NET EXPORTS-M&amp;E '!$D$3:$V$3,0))/1000000</f>
        <v>32.290849999999999</v>
      </c>
      <c r="F45" s="45">
        <f>INDEX('[3]SITC NET EXPORTS-M&amp;E '!$D$5:$V$60,MATCH($A45,'[3]SITC NET EXPORTS-M&amp;E '!$B$5:$B$60,0),MATCH(F$3,'[3]SITC NET EXPORTS-M&amp;E '!$D$3:$V$3,0))/1000000</f>
        <v>26.550118999999999</v>
      </c>
      <c r="G45" s="45">
        <f>INDEX('[3]SITC NET EXPORTS-M&amp;E '!$D$5:$V$60,MATCH($A45,'[3]SITC NET EXPORTS-M&amp;E '!$B$5:$B$60,0),MATCH(G$3,'[3]SITC NET EXPORTS-M&amp;E '!$D$3:$V$3,0))/1000000</f>
        <v>58.516047999999998</v>
      </c>
      <c r="H45" s="45">
        <f>INDEX('[3]SITC NET EXPORTS-M&amp;E '!$D$5:$V$60,MATCH($A45,'[3]SITC NET EXPORTS-M&amp;E '!$B$5:$B$60,0),MATCH(H$3,'[3]SITC NET EXPORTS-M&amp;E '!$D$3:$V$3,0))/1000000</f>
        <v>26.195041</v>
      </c>
      <c r="I45" s="45">
        <f>INDEX('[3]SITC NET EXPORTS-M&amp;E '!$D$5:$V$60,MATCH($A45,'[3]SITC NET EXPORTS-M&amp;E '!$B$5:$B$60,0),MATCH(I$3,'[3]SITC NET EXPORTS-M&amp;E '!$D$3:$V$3,0))/1000000</f>
        <v>25.150105</v>
      </c>
      <c r="J45" s="45">
        <f>INDEX('[3]SITC NET EXPORTS-M&amp;E '!$D$5:$V$60,MATCH($A45,'[3]SITC NET EXPORTS-M&amp;E '!$B$5:$B$60,0),MATCH(J$3,'[3]SITC NET EXPORTS-M&amp;E '!$D$3:$V$3,0))/1000000</f>
        <v>12.833399999999999</v>
      </c>
      <c r="K45" s="45">
        <f>INDEX('[3]SITC NET EXPORTS-M&amp;E '!$D$5:$V$60,MATCH($A45,'[3]SITC NET EXPORTS-M&amp;E '!$B$5:$B$60,0),MATCH(K$3,'[3]SITC NET EXPORTS-M&amp;E '!$D$3:$V$3,0))/1000000</f>
        <v>23.886237999999999</v>
      </c>
      <c r="L45" s="45">
        <f>INDEX('[3]SITC NET EXPORTS-M&amp;E '!$D$5:$V$60,MATCH($A45,'[3]SITC NET EXPORTS-M&amp;E '!$B$5:$B$60,0),MATCH(L$3,'[3]SITC NET EXPORTS-M&amp;E '!$D$3:$V$3,0))/1000000</f>
        <v>22.545027770000001</v>
      </c>
      <c r="M45" s="45">
        <f>INDEX('[3]SITC NET EXPORTS-M&amp;E '!$D$5:$V$60,MATCH($A45,'[3]SITC NET EXPORTS-M&amp;E '!$B$5:$B$60,0),MATCH(M$3,'[3]SITC NET EXPORTS-M&amp;E '!$D$3:$V$3,0))/1000000</f>
        <v>36.395405199999999</v>
      </c>
      <c r="N45" s="45">
        <f>INDEX('[3]SITC NET EXPORTS-M&amp;E '!$D$5:$V$60,MATCH($A45,'[3]SITC NET EXPORTS-M&amp;E '!$B$5:$B$60,0),MATCH(N$3,'[3]SITC NET EXPORTS-M&amp;E '!$D$3:$V$3,0))/1000000</f>
        <v>26.77692386</v>
      </c>
      <c r="O45" s="45">
        <f>INDEX('[3]SITC NET EXPORTS-M&amp;E '!$D$5:$V$60,MATCH($A45,'[3]SITC NET EXPORTS-M&amp;E '!$B$5:$B$60,0),MATCH(O$3,'[3]SITC NET EXPORTS-M&amp;E '!$D$3:$V$3,0))/1000000</f>
        <v>19.802142040000003</v>
      </c>
      <c r="P45" s="45">
        <f>INDEX('[3]SITC NET EXPORTS-M&amp;E '!$D$5:$V$60,MATCH($A45,'[3]SITC NET EXPORTS-M&amp;E '!$B$5:$B$60,0),MATCH(P$3,'[3]SITC NET EXPORTS-M&amp;E '!$D$3:$V$3,0))/1000000</f>
        <v>38.155191639999998</v>
      </c>
      <c r="Q45" s="45">
        <f>INDEX('[3]SITC NET EXPORTS-M&amp;E '!$D$5:$V$60,MATCH($A45,'[3]SITC NET EXPORTS-M&amp;E '!$B$5:$B$60,0),MATCH(Q$3,'[3]SITC NET EXPORTS-M&amp;E '!$D$3:$V$3,0))/1000000</f>
        <v>21.37229121</v>
      </c>
      <c r="R45" s="45">
        <f>INDEX('[3]SITC NET EXPORTS-M&amp;E '!$D$5:$V$60,MATCH($A45,'[3]SITC NET EXPORTS-M&amp;E '!$B$5:$B$60,0),MATCH(R$3,'[3]SITC NET EXPORTS-M&amp;E '!$D$3:$V$3,0))/1000000</f>
        <v>47.657649190000001</v>
      </c>
      <c r="S45" s="45">
        <f>INDEX('[3]SITC NET EXPORTS-M&amp;E '!$D$5:$V$60,MATCH($A45,'[3]SITC NET EXPORTS-M&amp;E '!$B$5:$B$60,0),MATCH(S$3,'[3]SITC NET EXPORTS-M&amp;E '!$D$3:$V$3,0))/1000000</f>
        <v>45.212772629999996</v>
      </c>
      <c r="T45" s="45">
        <f>INDEX('[3]SITC NET EXPORTS-M&amp;E '!$D$5:$V$60,MATCH($A45,'[3]SITC NET EXPORTS-M&amp;E '!$B$5:$B$60,0),MATCH(T$3,'[3]SITC NET EXPORTS-M&amp;E '!$D$3:$V$3,0))/1000000</f>
        <v>43.601993999999998</v>
      </c>
      <c r="U45" s="54">
        <v>25.666900999999999</v>
      </c>
      <c r="V45" s="54">
        <v>23.613931999999998</v>
      </c>
      <c r="W45" s="54">
        <v>22.893681000000001</v>
      </c>
      <c r="X45" s="55">
        <v>25.430024</v>
      </c>
    </row>
    <row r="46" spans="1:24" x14ac:dyDescent="0.25">
      <c r="A46" s="34">
        <v>778</v>
      </c>
      <c r="B46" s="27" t="s">
        <v>45</v>
      </c>
      <c r="C46" s="44">
        <v>0.5</v>
      </c>
      <c r="D46" s="45">
        <f>INDEX('[3]SITC NET EXPORTS-M&amp;E '!$D$5:$V$60,MATCH($A46,'[3]SITC NET EXPORTS-M&amp;E '!$B$5:$B$60,0),MATCH(D$3,'[3]SITC NET EXPORTS-M&amp;E '!$D$3:$V$3,0))/1000000</f>
        <v>170.21969000000001</v>
      </c>
      <c r="E46" s="45">
        <f>INDEX('[3]SITC NET EXPORTS-M&amp;E '!$D$5:$V$60,MATCH($A46,'[3]SITC NET EXPORTS-M&amp;E '!$B$5:$B$60,0),MATCH(E$3,'[3]SITC NET EXPORTS-M&amp;E '!$D$3:$V$3,0))/1000000</f>
        <v>173.97520399999999</v>
      </c>
      <c r="F46" s="45">
        <f>INDEX('[3]SITC NET EXPORTS-M&amp;E '!$D$5:$V$60,MATCH($A46,'[3]SITC NET EXPORTS-M&amp;E '!$B$5:$B$60,0),MATCH(F$3,'[3]SITC NET EXPORTS-M&amp;E '!$D$3:$V$3,0))/1000000</f>
        <v>196.829185</v>
      </c>
      <c r="G46" s="45">
        <f>INDEX('[3]SITC NET EXPORTS-M&amp;E '!$D$5:$V$60,MATCH($A46,'[3]SITC NET EXPORTS-M&amp;E '!$B$5:$B$60,0),MATCH(G$3,'[3]SITC NET EXPORTS-M&amp;E '!$D$3:$V$3,0))/1000000</f>
        <v>312.62088399999999</v>
      </c>
      <c r="H46" s="45">
        <f>INDEX('[3]SITC NET EXPORTS-M&amp;E '!$D$5:$V$60,MATCH($A46,'[3]SITC NET EXPORTS-M&amp;E '!$B$5:$B$60,0),MATCH(H$3,'[3]SITC NET EXPORTS-M&amp;E '!$D$3:$V$3,0))/1000000</f>
        <v>506.01091300000002</v>
      </c>
      <c r="I46" s="45">
        <f>INDEX('[3]SITC NET EXPORTS-M&amp;E '!$D$5:$V$60,MATCH($A46,'[3]SITC NET EXPORTS-M&amp;E '!$B$5:$B$60,0),MATCH(I$3,'[3]SITC NET EXPORTS-M&amp;E '!$D$3:$V$3,0))/1000000</f>
        <v>356.318129</v>
      </c>
      <c r="J46" s="45">
        <f>INDEX('[3]SITC NET EXPORTS-M&amp;E '!$D$5:$V$60,MATCH($A46,'[3]SITC NET EXPORTS-M&amp;E '!$B$5:$B$60,0),MATCH(J$3,'[3]SITC NET EXPORTS-M&amp;E '!$D$3:$V$3,0))/1000000</f>
        <v>248.59094099999999</v>
      </c>
      <c r="K46" s="45">
        <f>INDEX('[3]SITC NET EXPORTS-M&amp;E '!$D$5:$V$60,MATCH($A46,'[3]SITC NET EXPORTS-M&amp;E '!$B$5:$B$60,0),MATCH(K$3,'[3]SITC NET EXPORTS-M&amp;E '!$D$3:$V$3,0))/1000000</f>
        <v>300.298135</v>
      </c>
      <c r="L46" s="45">
        <f>INDEX('[3]SITC NET EXPORTS-M&amp;E '!$D$5:$V$60,MATCH($A46,'[3]SITC NET EXPORTS-M&amp;E '!$B$5:$B$60,0),MATCH(L$3,'[3]SITC NET EXPORTS-M&amp;E '!$D$3:$V$3,0))/1000000</f>
        <v>346.74800663000002</v>
      </c>
      <c r="M46" s="45">
        <f>INDEX('[3]SITC NET EXPORTS-M&amp;E '!$D$5:$V$60,MATCH($A46,'[3]SITC NET EXPORTS-M&amp;E '!$B$5:$B$60,0),MATCH(M$3,'[3]SITC NET EXPORTS-M&amp;E '!$D$3:$V$3,0))/1000000</f>
        <v>366.98162138999993</v>
      </c>
      <c r="N46" s="45">
        <f>INDEX('[3]SITC NET EXPORTS-M&amp;E '!$D$5:$V$60,MATCH($A46,'[3]SITC NET EXPORTS-M&amp;E '!$B$5:$B$60,0),MATCH(N$3,'[3]SITC NET EXPORTS-M&amp;E '!$D$3:$V$3,0))/1000000</f>
        <v>400.96924745999996</v>
      </c>
      <c r="O46" s="45">
        <f>INDEX('[3]SITC NET EXPORTS-M&amp;E '!$D$5:$V$60,MATCH($A46,'[3]SITC NET EXPORTS-M&amp;E '!$B$5:$B$60,0),MATCH(O$3,'[3]SITC NET EXPORTS-M&amp;E '!$D$3:$V$3,0))/1000000</f>
        <v>428.16951241999999</v>
      </c>
      <c r="P46" s="45">
        <f>INDEX('[3]SITC NET EXPORTS-M&amp;E '!$D$5:$V$60,MATCH($A46,'[3]SITC NET EXPORTS-M&amp;E '!$B$5:$B$60,0),MATCH(P$3,'[3]SITC NET EXPORTS-M&amp;E '!$D$3:$V$3,0))/1000000</f>
        <v>560.45065046000002</v>
      </c>
      <c r="Q46" s="45">
        <f>INDEX('[3]SITC NET EXPORTS-M&amp;E '!$D$5:$V$60,MATCH($A46,'[3]SITC NET EXPORTS-M&amp;E '!$B$5:$B$60,0),MATCH(Q$3,'[3]SITC NET EXPORTS-M&amp;E '!$D$3:$V$3,0))/1000000</f>
        <v>431.79148608999998</v>
      </c>
      <c r="R46" s="45">
        <f>INDEX('[3]SITC NET EXPORTS-M&amp;E '!$D$5:$V$60,MATCH($A46,'[3]SITC NET EXPORTS-M&amp;E '!$B$5:$B$60,0),MATCH(R$3,'[3]SITC NET EXPORTS-M&amp;E '!$D$3:$V$3,0))/1000000</f>
        <v>410.23697092999998</v>
      </c>
      <c r="S46" s="45">
        <f>INDEX('[3]SITC NET EXPORTS-M&amp;E '!$D$5:$V$60,MATCH($A46,'[3]SITC NET EXPORTS-M&amp;E '!$B$5:$B$60,0),MATCH(S$3,'[3]SITC NET EXPORTS-M&amp;E '!$D$3:$V$3,0))/1000000</f>
        <v>436.15553490999997</v>
      </c>
      <c r="T46" s="45">
        <f>INDEX('[3]SITC NET EXPORTS-M&amp;E '!$D$5:$V$60,MATCH($A46,'[3]SITC NET EXPORTS-M&amp;E '!$B$5:$B$60,0),MATCH(T$3,'[3]SITC NET EXPORTS-M&amp;E '!$D$3:$V$3,0))/1000000</f>
        <v>468.62194741999997</v>
      </c>
      <c r="U46" s="54">
        <v>295.50411800000001</v>
      </c>
      <c r="V46" s="54">
        <v>305.21352899999999</v>
      </c>
      <c r="W46" s="54">
        <v>369.85315400000002</v>
      </c>
      <c r="X46" s="55">
        <v>343.173787</v>
      </c>
    </row>
    <row r="47" spans="1:24" x14ac:dyDescent="0.25">
      <c r="A47" s="36">
        <v>781</v>
      </c>
      <c r="B47" s="25" t="s">
        <v>46</v>
      </c>
      <c r="C47" s="44">
        <v>0.25</v>
      </c>
      <c r="D47" s="45">
        <f>INDEX('[3]SITC NET EXPORTS-M&amp;E '!$D$5:$V$60,MATCH($A47,'[3]SITC NET EXPORTS-M&amp;E '!$B$5:$B$60,0),MATCH(D$3,'[3]SITC NET EXPORTS-M&amp;E '!$D$3:$V$3,0))/1000000</f>
        <v>1102.9719729999999</v>
      </c>
      <c r="E47" s="45">
        <f>INDEX('[3]SITC NET EXPORTS-M&amp;E '!$D$5:$V$60,MATCH($A47,'[3]SITC NET EXPORTS-M&amp;E '!$B$5:$B$60,0),MATCH(E$3,'[3]SITC NET EXPORTS-M&amp;E '!$D$3:$V$3,0))/1000000</f>
        <v>1382.932286</v>
      </c>
      <c r="F47" s="45">
        <f>INDEX('[3]SITC NET EXPORTS-M&amp;E '!$D$5:$V$60,MATCH($A47,'[3]SITC NET EXPORTS-M&amp;E '!$B$5:$B$60,0),MATCH(F$3,'[3]SITC NET EXPORTS-M&amp;E '!$D$3:$V$3,0))/1000000</f>
        <v>1775.1577440000001</v>
      </c>
      <c r="G47" s="45">
        <f>INDEX('[3]SITC NET EXPORTS-M&amp;E '!$D$5:$V$60,MATCH($A47,'[3]SITC NET EXPORTS-M&amp;E '!$B$5:$B$60,0),MATCH(G$3,'[3]SITC NET EXPORTS-M&amp;E '!$D$3:$V$3,0))/1000000</f>
        <v>1996.828651</v>
      </c>
      <c r="H47" s="45">
        <f>INDEX('[3]SITC NET EXPORTS-M&amp;E '!$D$5:$V$60,MATCH($A47,'[3]SITC NET EXPORTS-M&amp;E '!$B$5:$B$60,0),MATCH(H$3,'[3]SITC NET EXPORTS-M&amp;E '!$D$3:$V$3,0))/1000000</f>
        <v>2049.448613</v>
      </c>
      <c r="I47" s="45">
        <f>INDEX('[3]SITC NET EXPORTS-M&amp;E '!$D$5:$V$60,MATCH($A47,'[3]SITC NET EXPORTS-M&amp;E '!$B$5:$B$60,0),MATCH(I$3,'[3]SITC NET EXPORTS-M&amp;E '!$D$3:$V$3,0))/1000000</f>
        <v>2155.9970589999998</v>
      </c>
      <c r="J47" s="45">
        <f>INDEX('[3]SITC NET EXPORTS-M&amp;E '!$D$5:$V$60,MATCH($A47,'[3]SITC NET EXPORTS-M&amp;E '!$B$5:$B$60,0),MATCH(J$3,'[3]SITC NET EXPORTS-M&amp;E '!$D$3:$V$3,0))/1000000</f>
        <v>1119.7301789999999</v>
      </c>
      <c r="K47" s="45">
        <f>INDEX('[3]SITC NET EXPORTS-M&amp;E '!$D$5:$V$60,MATCH($A47,'[3]SITC NET EXPORTS-M&amp;E '!$B$5:$B$60,0),MATCH(K$3,'[3]SITC NET EXPORTS-M&amp;E '!$D$3:$V$3,0))/1000000</f>
        <v>1471.030503</v>
      </c>
      <c r="L47" s="45">
        <f>INDEX('[3]SITC NET EXPORTS-M&amp;E '!$D$5:$V$60,MATCH($A47,'[3]SITC NET EXPORTS-M&amp;E '!$B$5:$B$60,0),MATCH(L$3,'[3]SITC NET EXPORTS-M&amp;E '!$D$3:$V$3,0))/1000000</f>
        <v>1629.8831801900001</v>
      </c>
      <c r="M47" s="45">
        <f>INDEX('[3]SITC NET EXPORTS-M&amp;E '!$D$5:$V$60,MATCH($A47,'[3]SITC NET EXPORTS-M&amp;E '!$B$5:$B$60,0),MATCH(M$3,'[3]SITC NET EXPORTS-M&amp;E '!$D$3:$V$3,0))/1000000</f>
        <v>2516.8439375299999</v>
      </c>
      <c r="N47" s="45">
        <f>INDEX('[3]SITC NET EXPORTS-M&amp;E '!$D$5:$V$60,MATCH($A47,'[3]SITC NET EXPORTS-M&amp;E '!$B$5:$B$60,0),MATCH(N$3,'[3]SITC NET EXPORTS-M&amp;E '!$D$3:$V$3,0))/1000000</f>
        <v>3195.22354748</v>
      </c>
      <c r="O47" s="45">
        <f>INDEX('[3]SITC NET EXPORTS-M&amp;E '!$D$5:$V$60,MATCH($A47,'[3]SITC NET EXPORTS-M&amp;E '!$B$5:$B$60,0),MATCH(O$3,'[3]SITC NET EXPORTS-M&amp;E '!$D$3:$V$3,0))/1000000</f>
        <v>3274.4455309200002</v>
      </c>
      <c r="P47" s="45">
        <f>INDEX('[3]SITC NET EXPORTS-M&amp;E '!$D$5:$V$60,MATCH($A47,'[3]SITC NET EXPORTS-M&amp;E '!$B$5:$B$60,0),MATCH(P$3,'[3]SITC NET EXPORTS-M&amp;E '!$D$3:$V$3,0))/1000000</f>
        <v>3466.2960979899999</v>
      </c>
      <c r="Q47" s="45">
        <f>INDEX('[3]SITC NET EXPORTS-M&amp;E '!$D$5:$V$60,MATCH($A47,'[3]SITC NET EXPORTS-M&amp;E '!$B$5:$B$60,0),MATCH(Q$3,'[3]SITC NET EXPORTS-M&amp;E '!$D$3:$V$3,0))/1000000</f>
        <v>2787.3754956399994</v>
      </c>
      <c r="R47" s="45">
        <f>INDEX('[3]SITC NET EXPORTS-M&amp;E '!$D$5:$V$60,MATCH($A47,'[3]SITC NET EXPORTS-M&amp;E '!$B$5:$B$60,0),MATCH(R$3,'[3]SITC NET EXPORTS-M&amp;E '!$D$3:$V$3,0))/1000000</f>
        <v>2639.5798816900001</v>
      </c>
      <c r="S47" s="45">
        <f>INDEX('[3]SITC NET EXPORTS-M&amp;E '!$D$5:$V$60,MATCH($A47,'[3]SITC NET EXPORTS-M&amp;E '!$B$5:$B$60,0),MATCH(S$3,'[3]SITC NET EXPORTS-M&amp;E '!$D$3:$V$3,0))/1000000</f>
        <v>2173.0470271700001</v>
      </c>
      <c r="T47" s="45">
        <f>INDEX('[3]SITC NET EXPORTS-M&amp;E '!$D$5:$V$60,MATCH($A47,'[3]SITC NET EXPORTS-M&amp;E '!$B$5:$B$60,0),MATCH(T$3,'[3]SITC NET EXPORTS-M&amp;E '!$D$3:$V$3,0))/1000000</f>
        <v>2579.35771931</v>
      </c>
      <c r="U47" s="54">
        <v>1496.8108259999999</v>
      </c>
      <c r="V47" s="54">
        <v>965.59934399999997</v>
      </c>
      <c r="W47" s="54">
        <v>1148.2759189999999</v>
      </c>
      <c r="X47" s="55">
        <v>2285.077268</v>
      </c>
    </row>
    <row r="48" spans="1:24" x14ac:dyDescent="0.25">
      <c r="A48" s="36">
        <v>782</v>
      </c>
      <c r="B48" s="25" t="s">
        <v>47</v>
      </c>
      <c r="C48" s="44">
        <v>1</v>
      </c>
      <c r="D48" s="45">
        <f>INDEX('[3]SITC NET EXPORTS-M&amp;E '!$D$5:$V$60,MATCH($A48,'[3]SITC NET EXPORTS-M&amp;E '!$B$5:$B$60,0),MATCH(D$3,'[3]SITC NET EXPORTS-M&amp;E '!$D$3:$V$3,0))/1000000</f>
        <v>319.564055</v>
      </c>
      <c r="E48" s="45">
        <f>INDEX('[3]SITC NET EXPORTS-M&amp;E '!$D$5:$V$60,MATCH($A48,'[3]SITC NET EXPORTS-M&amp;E '!$B$5:$B$60,0),MATCH(E$3,'[3]SITC NET EXPORTS-M&amp;E '!$D$3:$V$3,0))/1000000</f>
        <v>485.49199599999997</v>
      </c>
      <c r="F48" s="45">
        <f>INDEX('[3]SITC NET EXPORTS-M&amp;E '!$D$5:$V$60,MATCH($A48,'[3]SITC NET EXPORTS-M&amp;E '!$B$5:$B$60,0),MATCH(F$3,'[3]SITC NET EXPORTS-M&amp;E '!$D$3:$V$3,0))/1000000</f>
        <v>651.17229999999995</v>
      </c>
      <c r="G48" s="45">
        <f>INDEX('[3]SITC NET EXPORTS-M&amp;E '!$D$5:$V$60,MATCH($A48,'[3]SITC NET EXPORTS-M&amp;E '!$B$5:$B$60,0),MATCH(G$3,'[3]SITC NET EXPORTS-M&amp;E '!$D$3:$V$3,0))/1000000</f>
        <v>893.731897</v>
      </c>
      <c r="H48" s="45">
        <f>INDEX('[3]SITC NET EXPORTS-M&amp;E '!$D$5:$V$60,MATCH($A48,'[3]SITC NET EXPORTS-M&amp;E '!$B$5:$B$60,0),MATCH(H$3,'[3]SITC NET EXPORTS-M&amp;E '!$D$3:$V$3,0))/1000000</f>
        <v>1125.533846</v>
      </c>
      <c r="I48" s="45">
        <f>INDEX('[3]SITC NET EXPORTS-M&amp;E '!$D$5:$V$60,MATCH($A48,'[3]SITC NET EXPORTS-M&amp;E '!$B$5:$B$60,0),MATCH(I$3,'[3]SITC NET EXPORTS-M&amp;E '!$D$3:$V$3,0))/1000000</f>
        <v>1184.269918</v>
      </c>
      <c r="J48" s="45">
        <f>INDEX('[3]SITC NET EXPORTS-M&amp;E '!$D$5:$V$60,MATCH($A48,'[3]SITC NET EXPORTS-M&amp;E '!$B$5:$B$60,0),MATCH(J$3,'[3]SITC NET EXPORTS-M&amp;E '!$D$3:$V$3,0))/1000000</f>
        <v>773.914176</v>
      </c>
      <c r="K48" s="45">
        <f>INDEX('[3]SITC NET EXPORTS-M&amp;E '!$D$5:$V$60,MATCH($A48,'[3]SITC NET EXPORTS-M&amp;E '!$B$5:$B$60,0),MATCH(K$3,'[3]SITC NET EXPORTS-M&amp;E '!$D$3:$V$3,0))/1000000</f>
        <v>904.51102400000002</v>
      </c>
      <c r="L48" s="45">
        <f>INDEX('[3]SITC NET EXPORTS-M&amp;E '!$D$5:$V$60,MATCH($A48,'[3]SITC NET EXPORTS-M&amp;E '!$B$5:$B$60,0),MATCH(L$3,'[3]SITC NET EXPORTS-M&amp;E '!$D$3:$V$3,0))/1000000</f>
        <v>906.50058700999989</v>
      </c>
      <c r="M48" s="45">
        <f>INDEX('[3]SITC NET EXPORTS-M&amp;E '!$D$5:$V$60,MATCH($A48,'[3]SITC NET EXPORTS-M&amp;E '!$B$5:$B$60,0),MATCH(M$3,'[3]SITC NET EXPORTS-M&amp;E '!$D$3:$V$3,0))/1000000</f>
        <v>1182.4893696900001</v>
      </c>
      <c r="N48" s="45">
        <f>INDEX('[3]SITC NET EXPORTS-M&amp;E '!$D$5:$V$60,MATCH($A48,'[3]SITC NET EXPORTS-M&amp;E '!$B$5:$B$60,0),MATCH(N$3,'[3]SITC NET EXPORTS-M&amp;E '!$D$3:$V$3,0))/1000000</f>
        <v>1503.7988847299998</v>
      </c>
      <c r="O48" s="45">
        <f>INDEX('[3]SITC NET EXPORTS-M&amp;E '!$D$5:$V$60,MATCH($A48,'[3]SITC NET EXPORTS-M&amp;E '!$B$5:$B$60,0),MATCH(O$3,'[3]SITC NET EXPORTS-M&amp;E '!$D$3:$V$3,0))/1000000</f>
        <v>1749.81078385</v>
      </c>
      <c r="P48" s="45">
        <f>INDEX('[3]SITC NET EXPORTS-M&amp;E '!$D$5:$V$60,MATCH($A48,'[3]SITC NET EXPORTS-M&amp;E '!$B$5:$B$60,0),MATCH(P$3,'[3]SITC NET EXPORTS-M&amp;E '!$D$3:$V$3,0))/1000000</f>
        <v>1695.9486640600003</v>
      </c>
      <c r="Q48" s="45">
        <f>INDEX('[3]SITC NET EXPORTS-M&amp;E '!$D$5:$V$60,MATCH($A48,'[3]SITC NET EXPORTS-M&amp;E '!$B$5:$B$60,0),MATCH(Q$3,'[3]SITC NET EXPORTS-M&amp;E '!$D$3:$V$3,0))/1000000</f>
        <v>1221.2990277500003</v>
      </c>
      <c r="R48" s="45">
        <f>INDEX('[3]SITC NET EXPORTS-M&amp;E '!$D$5:$V$60,MATCH($A48,'[3]SITC NET EXPORTS-M&amp;E '!$B$5:$B$60,0),MATCH(R$3,'[3]SITC NET EXPORTS-M&amp;E '!$D$3:$V$3,0))/1000000</f>
        <v>947.72270503999994</v>
      </c>
      <c r="S48" s="45">
        <f>INDEX('[3]SITC NET EXPORTS-M&amp;E '!$D$5:$V$60,MATCH($A48,'[3]SITC NET EXPORTS-M&amp;E '!$B$5:$B$60,0),MATCH(S$3,'[3]SITC NET EXPORTS-M&amp;E '!$D$3:$V$3,0))/1000000</f>
        <v>835.04486239999994</v>
      </c>
      <c r="T48" s="45">
        <f>INDEX('[3]SITC NET EXPORTS-M&amp;E '!$D$5:$V$60,MATCH($A48,'[3]SITC NET EXPORTS-M&amp;E '!$B$5:$B$60,0),MATCH(T$3,'[3]SITC NET EXPORTS-M&amp;E '!$D$3:$V$3,0))/1000000</f>
        <v>905.05025585999999</v>
      </c>
      <c r="U48" s="54">
        <v>487.80043799999999</v>
      </c>
      <c r="V48" s="54">
        <v>511.275621</v>
      </c>
      <c r="W48" s="54">
        <v>680.21633299999996</v>
      </c>
      <c r="X48" s="55">
        <v>947.241668</v>
      </c>
    </row>
    <row r="49" spans="1:24" x14ac:dyDescent="0.25">
      <c r="A49" s="36">
        <v>783</v>
      </c>
      <c r="B49" s="25" t="s">
        <v>48</v>
      </c>
      <c r="C49" s="44">
        <v>0.5</v>
      </c>
      <c r="D49" s="45">
        <f>INDEX('[3]SITC NET EXPORTS-M&amp;E '!$D$5:$V$60,MATCH($A49,'[3]SITC NET EXPORTS-M&amp;E '!$B$5:$B$60,0),MATCH(D$3,'[3]SITC NET EXPORTS-M&amp;E '!$D$3:$V$3,0))/1000000</f>
        <v>31.733353000000001</v>
      </c>
      <c r="E49" s="45">
        <f>INDEX('[3]SITC NET EXPORTS-M&amp;E '!$D$5:$V$60,MATCH($A49,'[3]SITC NET EXPORTS-M&amp;E '!$B$5:$B$60,0),MATCH(E$3,'[3]SITC NET EXPORTS-M&amp;E '!$D$3:$V$3,0))/1000000</f>
        <v>38.215919</v>
      </c>
      <c r="F49" s="45">
        <f>INDEX('[3]SITC NET EXPORTS-M&amp;E '!$D$5:$V$60,MATCH($A49,'[3]SITC NET EXPORTS-M&amp;E '!$B$5:$B$60,0),MATCH(F$3,'[3]SITC NET EXPORTS-M&amp;E '!$D$3:$V$3,0))/1000000</f>
        <v>91.414360000000002</v>
      </c>
      <c r="G49" s="45">
        <f>INDEX('[3]SITC NET EXPORTS-M&amp;E '!$D$5:$V$60,MATCH($A49,'[3]SITC NET EXPORTS-M&amp;E '!$B$5:$B$60,0),MATCH(G$3,'[3]SITC NET EXPORTS-M&amp;E '!$D$3:$V$3,0))/1000000</f>
        <v>69.218278999999995</v>
      </c>
      <c r="H49" s="45">
        <f>INDEX('[3]SITC NET EXPORTS-M&amp;E '!$D$5:$V$60,MATCH($A49,'[3]SITC NET EXPORTS-M&amp;E '!$B$5:$B$60,0),MATCH(H$3,'[3]SITC NET EXPORTS-M&amp;E '!$D$3:$V$3,0))/1000000</f>
        <v>129.224289</v>
      </c>
      <c r="I49" s="45">
        <f>INDEX('[3]SITC NET EXPORTS-M&amp;E '!$D$5:$V$60,MATCH($A49,'[3]SITC NET EXPORTS-M&amp;E '!$B$5:$B$60,0),MATCH(I$3,'[3]SITC NET EXPORTS-M&amp;E '!$D$3:$V$3,0))/1000000</f>
        <v>89.938785999999993</v>
      </c>
      <c r="J49" s="45">
        <f>INDEX('[3]SITC NET EXPORTS-M&amp;E '!$D$5:$V$60,MATCH($A49,'[3]SITC NET EXPORTS-M&amp;E '!$B$5:$B$60,0),MATCH(J$3,'[3]SITC NET EXPORTS-M&amp;E '!$D$3:$V$3,0))/1000000</f>
        <v>81.524600000000007</v>
      </c>
      <c r="K49" s="45">
        <f>INDEX('[3]SITC NET EXPORTS-M&amp;E '!$D$5:$V$60,MATCH($A49,'[3]SITC NET EXPORTS-M&amp;E '!$B$5:$B$60,0),MATCH(K$3,'[3]SITC NET EXPORTS-M&amp;E '!$D$3:$V$3,0))/1000000</f>
        <v>111.633921</v>
      </c>
      <c r="L49" s="45">
        <f>INDEX('[3]SITC NET EXPORTS-M&amp;E '!$D$5:$V$60,MATCH($A49,'[3]SITC NET EXPORTS-M&amp;E '!$B$5:$B$60,0),MATCH(L$3,'[3]SITC NET EXPORTS-M&amp;E '!$D$3:$V$3,0))/1000000</f>
        <v>31.883983409999995</v>
      </c>
      <c r="M49" s="45">
        <f>INDEX('[3]SITC NET EXPORTS-M&amp;E '!$D$5:$V$60,MATCH($A49,'[3]SITC NET EXPORTS-M&amp;E '!$B$5:$B$60,0),MATCH(M$3,'[3]SITC NET EXPORTS-M&amp;E '!$D$3:$V$3,0))/1000000</f>
        <v>63.420910829999997</v>
      </c>
      <c r="N49" s="45">
        <f>INDEX('[3]SITC NET EXPORTS-M&amp;E '!$D$5:$V$60,MATCH($A49,'[3]SITC NET EXPORTS-M&amp;E '!$B$5:$B$60,0),MATCH(N$3,'[3]SITC NET EXPORTS-M&amp;E '!$D$3:$V$3,0))/1000000</f>
        <v>113.57080982999999</v>
      </c>
      <c r="O49" s="45">
        <f>INDEX('[3]SITC NET EXPORTS-M&amp;E '!$D$5:$V$60,MATCH($A49,'[3]SITC NET EXPORTS-M&amp;E '!$B$5:$B$60,0),MATCH(O$3,'[3]SITC NET EXPORTS-M&amp;E '!$D$3:$V$3,0))/1000000</f>
        <v>138.16636364999999</v>
      </c>
      <c r="P49" s="45">
        <f>INDEX('[3]SITC NET EXPORTS-M&amp;E '!$D$5:$V$60,MATCH($A49,'[3]SITC NET EXPORTS-M&amp;E '!$B$5:$B$60,0),MATCH(P$3,'[3]SITC NET EXPORTS-M&amp;E '!$D$3:$V$3,0))/1000000</f>
        <v>131.31251503999999</v>
      </c>
      <c r="Q49" s="45">
        <f>INDEX('[3]SITC NET EXPORTS-M&amp;E '!$D$5:$V$60,MATCH($A49,'[3]SITC NET EXPORTS-M&amp;E '!$B$5:$B$60,0),MATCH(Q$3,'[3]SITC NET EXPORTS-M&amp;E '!$D$3:$V$3,0))/1000000</f>
        <v>135.67341687999999</v>
      </c>
      <c r="R49" s="45">
        <f>INDEX('[3]SITC NET EXPORTS-M&amp;E '!$D$5:$V$60,MATCH($A49,'[3]SITC NET EXPORTS-M&amp;E '!$B$5:$B$60,0),MATCH(R$3,'[3]SITC NET EXPORTS-M&amp;E '!$D$3:$V$3,0))/1000000</f>
        <v>129.26780384</v>
      </c>
      <c r="S49" s="45">
        <f>INDEX('[3]SITC NET EXPORTS-M&amp;E '!$D$5:$V$60,MATCH($A49,'[3]SITC NET EXPORTS-M&amp;E '!$B$5:$B$60,0),MATCH(S$3,'[3]SITC NET EXPORTS-M&amp;E '!$D$3:$V$3,0))/1000000</f>
        <v>87.735352150000011</v>
      </c>
      <c r="T49" s="45">
        <f>INDEX('[3]SITC NET EXPORTS-M&amp;E '!$D$5:$V$60,MATCH($A49,'[3]SITC NET EXPORTS-M&amp;E '!$B$5:$B$60,0),MATCH(T$3,'[3]SITC NET EXPORTS-M&amp;E '!$D$3:$V$3,0))/1000000</f>
        <v>69.278091669999995</v>
      </c>
      <c r="U49" s="54">
        <v>76.907454999999999</v>
      </c>
      <c r="V49" s="54">
        <v>20.812588999999999</v>
      </c>
      <c r="W49" s="54">
        <v>21.143349000000001</v>
      </c>
      <c r="X49" s="55">
        <v>28.149695000000001</v>
      </c>
    </row>
    <row r="50" spans="1:24" x14ac:dyDescent="0.25">
      <c r="A50" s="40">
        <v>784</v>
      </c>
      <c r="B50" s="14" t="s">
        <v>49</v>
      </c>
      <c r="C50" s="44">
        <v>0</v>
      </c>
      <c r="D50" s="45">
        <f>INDEX('[3]SITC NET EXPORTS-M&amp;E '!$D$5:$V$60,MATCH($A50,'[3]SITC NET EXPORTS-M&amp;E '!$B$5:$B$60,0),MATCH(D$3,'[3]SITC NET EXPORTS-M&amp;E '!$D$3:$V$3,0))/1000000</f>
        <v>168.772111</v>
      </c>
      <c r="E50" s="45">
        <f>INDEX('[3]SITC NET EXPORTS-M&amp;E '!$D$5:$V$60,MATCH($A50,'[3]SITC NET EXPORTS-M&amp;E '!$B$5:$B$60,0),MATCH(E$3,'[3]SITC NET EXPORTS-M&amp;E '!$D$3:$V$3,0))/1000000</f>
        <v>161.43531300000001</v>
      </c>
      <c r="F50" s="45">
        <f>INDEX('[3]SITC NET EXPORTS-M&amp;E '!$D$5:$V$60,MATCH($A50,'[3]SITC NET EXPORTS-M&amp;E '!$B$5:$B$60,0),MATCH(F$3,'[3]SITC NET EXPORTS-M&amp;E '!$D$3:$V$3,0))/1000000</f>
        <v>194.396457</v>
      </c>
      <c r="G50" s="45">
        <f>INDEX('[3]SITC NET EXPORTS-M&amp;E '!$D$5:$V$60,MATCH($A50,'[3]SITC NET EXPORTS-M&amp;E '!$B$5:$B$60,0),MATCH(G$3,'[3]SITC NET EXPORTS-M&amp;E '!$D$3:$V$3,0))/1000000</f>
        <v>233.41682700000001</v>
      </c>
      <c r="H50" s="45">
        <f>INDEX('[3]SITC NET EXPORTS-M&amp;E '!$D$5:$V$60,MATCH($A50,'[3]SITC NET EXPORTS-M&amp;E '!$B$5:$B$60,0),MATCH(H$3,'[3]SITC NET EXPORTS-M&amp;E '!$D$3:$V$3,0))/1000000</f>
        <v>256.03367500000002</v>
      </c>
      <c r="I50" s="45">
        <f>INDEX('[3]SITC NET EXPORTS-M&amp;E '!$D$5:$V$60,MATCH($A50,'[3]SITC NET EXPORTS-M&amp;E '!$B$5:$B$60,0),MATCH(I$3,'[3]SITC NET EXPORTS-M&amp;E '!$D$3:$V$3,0))/1000000</f>
        <v>301.94951300000002</v>
      </c>
      <c r="J50" s="45">
        <f>INDEX('[3]SITC NET EXPORTS-M&amp;E '!$D$5:$V$60,MATCH($A50,'[3]SITC NET EXPORTS-M&amp;E '!$B$5:$B$60,0),MATCH(J$3,'[3]SITC NET EXPORTS-M&amp;E '!$D$3:$V$3,0))/1000000</f>
        <v>251.812557</v>
      </c>
      <c r="K50" s="45">
        <f>INDEX('[3]SITC NET EXPORTS-M&amp;E '!$D$5:$V$60,MATCH($A50,'[3]SITC NET EXPORTS-M&amp;E '!$B$5:$B$60,0),MATCH(K$3,'[3]SITC NET EXPORTS-M&amp;E '!$D$3:$V$3,0))/1000000</f>
        <v>238.43264500000001</v>
      </c>
      <c r="L50" s="45">
        <f>INDEX('[3]SITC NET EXPORTS-M&amp;E '!$D$5:$V$60,MATCH($A50,'[3]SITC NET EXPORTS-M&amp;E '!$B$5:$B$60,0),MATCH(L$3,'[3]SITC NET EXPORTS-M&amp;E '!$D$3:$V$3,0))/1000000</f>
        <v>275.97031937999998</v>
      </c>
      <c r="M50" s="45">
        <f>INDEX('[3]SITC NET EXPORTS-M&amp;E '!$D$5:$V$60,MATCH($A50,'[3]SITC NET EXPORTS-M&amp;E '!$B$5:$B$60,0),MATCH(M$3,'[3]SITC NET EXPORTS-M&amp;E '!$D$3:$V$3,0))/1000000</f>
        <v>335.82099886000003</v>
      </c>
      <c r="N50" s="45">
        <f>INDEX('[3]SITC NET EXPORTS-M&amp;E '!$D$5:$V$60,MATCH($A50,'[3]SITC NET EXPORTS-M&amp;E '!$B$5:$B$60,0),MATCH(N$3,'[3]SITC NET EXPORTS-M&amp;E '!$D$3:$V$3,0))/1000000</f>
        <v>333.19191740999997</v>
      </c>
      <c r="O50" s="45">
        <f>INDEX('[3]SITC NET EXPORTS-M&amp;E '!$D$5:$V$60,MATCH($A50,'[3]SITC NET EXPORTS-M&amp;E '!$B$5:$B$60,0),MATCH(O$3,'[3]SITC NET EXPORTS-M&amp;E '!$D$3:$V$3,0))/1000000</f>
        <v>327.16872097000004</v>
      </c>
      <c r="P50" s="45">
        <f>INDEX('[3]SITC NET EXPORTS-M&amp;E '!$D$5:$V$60,MATCH($A50,'[3]SITC NET EXPORTS-M&amp;E '!$B$5:$B$60,0),MATCH(P$3,'[3]SITC NET EXPORTS-M&amp;E '!$D$3:$V$3,0))/1000000</f>
        <v>382.82074652000006</v>
      </c>
      <c r="Q50" s="45">
        <f>INDEX('[3]SITC NET EXPORTS-M&amp;E '!$D$5:$V$60,MATCH($A50,'[3]SITC NET EXPORTS-M&amp;E '!$B$5:$B$60,0),MATCH(Q$3,'[3]SITC NET EXPORTS-M&amp;E '!$D$3:$V$3,0))/1000000</f>
        <v>336.56433586999992</v>
      </c>
      <c r="R50" s="45">
        <f>INDEX('[3]SITC NET EXPORTS-M&amp;E '!$D$5:$V$60,MATCH($A50,'[3]SITC NET EXPORTS-M&amp;E '!$B$5:$B$60,0),MATCH(R$3,'[3]SITC NET EXPORTS-M&amp;E '!$D$3:$V$3,0))/1000000</f>
        <v>297.76649526</v>
      </c>
      <c r="S50" s="45">
        <f>INDEX('[3]SITC NET EXPORTS-M&amp;E '!$D$5:$V$60,MATCH($A50,'[3]SITC NET EXPORTS-M&amp;E '!$B$5:$B$60,0),MATCH(S$3,'[3]SITC NET EXPORTS-M&amp;E '!$D$3:$V$3,0))/1000000</f>
        <v>317.41343789000007</v>
      </c>
      <c r="T50" s="45">
        <f>INDEX('[3]SITC NET EXPORTS-M&amp;E '!$D$5:$V$60,MATCH($A50,'[3]SITC NET EXPORTS-M&amp;E '!$B$5:$B$60,0),MATCH(T$3,'[3]SITC NET EXPORTS-M&amp;E '!$D$3:$V$3,0))/1000000</f>
        <v>324.03090421000002</v>
      </c>
      <c r="U50" s="54">
        <v>174.11623399999999</v>
      </c>
      <c r="V50" s="54">
        <v>162.54878299999999</v>
      </c>
      <c r="W50" s="54">
        <v>226.310306</v>
      </c>
      <c r="X50" s="55">
        <v>236.17888199999999</v>
      </c>
    </row>
    <row r="51" spans="1:24" x14ac:dyDescent="0.25">
      <c r="A51" s="36">
        <v>785</v>
      </c>
      <c r="B51" s="25" t="s">
        <v>50</v>
      </c>
      <c r="C51" s="44">
        <v>0.01</v>
      </c>
      <c r="D51" s="45">
        <f>INDEX('[3]SITC NET EXPORTS-M&amp;E '!$D$5:$V$60,MATCH($A51,'[3]SITC NET EXPORTS-M&amp;E '!$B$5:$B$60,0),MATCH(D$3,'[3]SITC NET EXPORTS-M&amp;E '!$D$3:$V$3,0))/1000000</f>
        <v>13.922883000000001</v>
      </c>
      <c r="E51" s="45">
        <f>INDEX('[3]SITC NET EXPORTS-M&amp;E '!$D$5:$V$60,MATCH($A51,'[3]SITC NET EXPORTS-M&amp;E '!$B$5:$B$60,0),MATCH(E$3,'[3]SITC NET EXPORTS-M&amp;E '!$D$3:$V$3,0))/1000000</f>
        <v>14.098538</v>
      </c>
      <c r="F51" s="45">
        <f>INDEX('[3]SITC NET EXPORTS-M&amp;E '!$D$5:$V$60,MATCH($A51,'[3]SITC NET EXPORTS-M&amp;E '!$B$5:$B$60,0),MATCH(F$3,'[3]SITC NET EXPORTS-M&amp;E '!$D$3:$V$3,0))/1000000</f>
        <v>17.879621</v>
      </c>
      <c r="G51" s="45">
        <f>INDEX('[3]SITC NET EXPORTS-M&amp;E '!$D$5:$V$60,MATCH($A51,'[3]SITC NET EXPORTS-M&amp;E '!$B$5:$B$60,0),MATCH(G$3,'[3]SITC NET EXPORTS-M&amp;E '!$D$3:$V$3,0))/1000000</f>
        <v>15.609848</v>
      </c>
      <c r="H51" s="45">
        <f>INDEX('[3]SITC NET EXPORTS-M&amp;E '!$D$5:$V$60,MATCH($A51,'[3]SITC NET EXPORTS-M&amp;E '!$B$5:$B$60,0),MATCH(H$3,'[3]SITC NET EXPORTS-M&amp;E '!$D$3:$V$3,0))/1000000</f>
        <v>17.894918000000001</v>
      </c>
      <c r="I51" s="45">
        <f>INDEX('[3]SITC NET EXPORTS-M&amp;E '!$D$5:$V$60,MATCH($A51,'[3]SITC NET EXPORTS-M&amp;E '!$B$5:$B$60,0),MATCH(I$3,'[3]SITC NET EXPORTS-M&amp;E '!$D$3:$V$3,0))/1000000</f>
        <v>22.006097</v>
      </c>
      <c r="J51" s="45">
        <f>INDEX('[3]SITC NET EXPORTS-M&amp;E '!$D$5:$V$60,MATCH($A51,'[3]SITC NET EXPORTS-M&amp;E '!$B$5:$B$60,0),MATCH(J$3,'[3]SITC NET EXPORTS-M&amp;E '!$D$3:$V$3,0))/1000000</f>
        <v>19.798549000000001</v>
      </c>
      <c r="K51" s="45">
        <f>INDEX('[3]SITC NET EXPORTS-M&amp;E '!$D$5:$V$60,MATCH($A51,'[3]SITC NET EXPORTS-M&amp;E '!$B$5:$B$60,0),MATCH(K$3,'[3]SITC NET EXPORTS-M&amp;E '!$D$3:$V$3,0))/1000000</f>
        <v>17.157810999999999</v>
      </c>
      <c r="L51" s="45">
        <f>INDEX('[3]SITC NET EXPORTS-M&amp;E '!$D$5:$V$60,MATCH($A51,'[3]SITC NET EXPORTS-M&amp;E '!$B$5:$B$60,0),MATCH(L$3,'[3]SITC NET EXPORTS-M&amp;E '!$D$3:$V$3,0))/1000000</f>
        <v>22.715637609999998</v>
      </c>
      <c r="M51" s="45">
        <f>INDEX('[3]SITC NET EXPORTS-M&amp;E '!$D$5:$V$60,MATCH($A51,'[3]SITC NET EXPORTS-M&amp;E '!$B$5:$B$60,0),MATCH(M$3,'[3]SITC NET EXPORTS-M&amp;E '!$D$3:$V$3,0))/1000000</f>
        <v>22.058686240000004</v>
      </c>
      <c r="N51" s="45">
        <f>INDEX('[3]SITC NET EXPORTS-M&amp;E '!$D$5:$V$60,MATCH($A51,'[3]SITC NET EXPORTS-M&amp;E '!$B$5:$B$60,0),MATCH(N$3,'[3]SITC NET EXPORTS-M&amp;E '!$D$3:$V$3,0))/1000000</f>
        <v>29.680725089999996</v>
      </c>
      <c r="O51" s="45">
        <f>INDEX('[3]SITC NET EXPORTS-M&amp;E '!$D$5:$V$60,MATCH($A51,'[3]SITC NET EXPORTS-M&amp;E '!$B$5:$B$60,0),MATCH(O$3,'[3]SITC NET EXPORTS-M&amp;E '!$D$3:$V$3,0))/1000000</f>
        <v>28.489060940000002</v>
      </c>
      <c r="P51" s="45">
        <f>INDEX('[3]SITC NET EXPORTS-M&amp;E '!$D$5:$V$60,MATCH($A51,'[3]SITC NET EXPORTS-M&amp;E '!$B$5:$B$60,0),MATCH(P$3,'[3]SITC NET EXPORTS-M&amp;E '!$D$3:$V$3,0))/1000000</f>
        <v>25.49984474</v>
      </c>
      <c r="Q51" s="45">
        <f>INDEX('[3]SITC NET EXPORTS-M&amp;E '!$D$5:$V$60,MATCH($A51,'[3]SITC NET EXPORTS-M&amp;E '!$B$5:$B$60,0),MATCH(Q$3,'[3]SITC NET EXPORTS-M&amp;E '!$D$3:$V$3,0))/1000000</f>
        <v>28.849881590000003</v>
      </c>
      <c r="R51" s="45">
        <f>INDEX('[3]SITC NET EXPORTS-M&amp;E '!$D$5:$V$60,MATCH($A51,'[3]SITC NET EXPORTS-M&amp;E '!$B$5:$B$60,0),MATCH(R$3,'[3]SITC NET EXPORTS-M&amp;E '!$D$3:$V$3,0))/1000000</f>
        <v>21.803879759999997</v>
      </c>
      <c r="S51" s="45">
        <f>INDEX('[3]SITC NET EXPORTS-M&amp;E '!$D$5:$V$60,MATCH($A51,'[3]SITC NET EXPORTS-M&amp;E '!$B$5:$B$60,0),MATCH(S$3,'[3]SITC NET EXPORTS-M&amp;E '!$D$3:$V$3,0))/1000000</f>
        <v>22.77899772</v>
      </c>
      <c r="T51" s="45">
        <f>INDEX('[3]SITC NET EXPORTS-M&amp;E '!$D$5:$V$60,MATCH($A51,'[3]SITC NET EXPORTS-M&amp;E '!$B$5:$B$60,0),MATCH(T$3,'[3]SITC NET EXPORTS-M&amp;E '!$D$3:$V$3,0))/1000000</f>
        <v>71.932871679999991</v>
      </c>
      <c r="U51" s="54">
        <v>16.203634000000001</v>
      </c>
      <c r="V51" s="54">
        <v>25.086334999999998</v>
      </c>
      <c r="W51" s="54">
        <v>28.320425</v>
      </c>
      <c r="X51" s="55">
        <v>21.495633000000002</v>
      </c>
    </row>
    <row r="52" spans="1:24" x14ac:dyDescent="0.25">
      <c r="A52" s="36">
        <v>786</v>
      </c>
      <c r="B52" s="25" t="s">
        <v>51</v>
      </c>
      <c r="C52" s="44">
        <v>1</v>
      </c>
      <c r="D52" s="45">
        <f>INDEX('[3]SITC NET EXPORTS-M&amp;E '!$D$5:$V$60,MATCH($A52,'[3]SITC NET EXPORTS-M&amp;E '!$B$5:$B$60,0),MATCH(D$3,'[3]SITC NET EXPORTS-M&amp;E '!$D$3:$V$3,0))/1000000</f>
        <v>20.189368999999999</v>
      </c>
      <c r="E52" s="45">
        <f>INDEX('[3]SITC NET EXPORTS-M&amp;E '!$D$5:$V$60,MATCH($A52,'[3]SITC NET EXPORTS-M&amp;E '!$B$5:$B$60,0),MATCH(E$3,'[3]SITC NET EXPORTS-M&amp;E '!$D$3:$V$3,0))/1000000</f>
        <v>20.253931999999999</v>
      </c>
      <c r="F52" s="45">
        <f>INDEX('[3]SITC NET EXPORTS-M&amp;E '!$D$5:$V$60,MATCH($A52,'[3]SITC NET EXPORTS-M&amp;E '!$B$5:$B$60,0),MATCH(F$3,'[3]SITC NET EXPORTS-M&amp;E '!$D$3:$V$3,0))/1000000</f>
        <v>41.58614</v>
      </c>
      <c r="G52" s="45">
        <f>INDEX('[3]SITC NET EXPORTS-M&amp;E '!$D$5:$V$60,MATCH($A52,'[3]SITC NET EXPORTS-M&amp;E '!$B$5:$B$60,0),MATCH(G$3,'[3]SITC NET EXPORTS-M&amp;E '!$D$3:$V$3,0))/1000000</f>
        <v>51.944243999999998</v>
      </c>
      <c r="H52" s="45">
        <f>INDEX('[3]SITC NET EXPORTS-M&amp;E '!$D$5:$V$60,MATCH($A52,'[3]SITC NET EXPORTS-M&amp;E '!$B$5:$B$60,0),MATCH(H$3,'[3]SITC NET EXPORTS-M&amp;E '!$D$3:$V$3,0))/1000000</f>
        <v>54.620517999999997</v>
      </c>
      <c r="I52" s="45">
        <f>INDEX('[3]SITC NET EXPORTS-M&amp;E '!$D$5:$V$60,MATCH($A52,'[3]SITC NET EXPORTS-M&amp;E '!$B$5:$B$60,0),MATCH(I$3,'[3]SITC NET EXPORTS-M&amp;E '!$D$3:$V$3,0))/1000000</f>
        <v>101.193842</v>
      </c>
      <c r="J52" s="45">
        <f>INDEX('[3]SITC NET EXPORTS-M&amp;E '!$D$5:$V$60,MATCH($A52,'[3]SITC NET EXPORTS-M&amp;E '!$B$5:$B$60,0),MATCH(J$3,'[3]SITC NET EXPORTS-M&amp;E '!$D$3:$V$3,0))/1000000</f>
        <v>56.229911000000001</v>
      </c>
      <c r="K52" s="45">
        <f>INDEX('[3]SITC NET EXPORTS-M&amp;E '!$D$5:$V$60,MATCH($A52,'[3]SITC NET EXPORTS-M&amp;E '!$B$5:$B$60,0),MATCH(K$3,'[3]SITC NET EXPORTS-M&amp;E '!$D$3:$V$3,0))/1000000</f>
        <v>27.642813</v>
      </c>
      <c r="L52" s="45">
        <f>INDEX('[3]SITC NET EXPORTS-M&amp;E '!$D$5:$V$60,MATCH($A52,'[3]SITC NET EXPORTS-M&amp;E '!$B$5:$B$60,0),MATCH(L$3,'[3]SITC NET EXPORTS-M&amp;E '!$D$3:$V$3,0))/1000000</f>
        <v>47.501369229999995</v>
      </c>
      <c r="M52" s="45">
        <f>INDEX('[3]SITC NET EXPORTS-M&amp;E '!$D$5:$V$60,MATCH($A52,'[3]SITC NET EXPORTS-M&amp;E '!$B$5:$B$60,0),MATCH(M$3,'[3]SITC NET EXPORTS-M&amp;E '!$D$3:$V$3,0))/1000000</f>
        <v>90.356139400000004</v>
      </c>
      <c r="N52" s="45">
        <f>INDEX('[3]SITC NET EXPORTS-M&amp;E '!$D$5:$V$60,MATCH($A52,'[3]SITC NET EXPORTS-M&amp;E '!$B$5:$B$60,0),MATCH(N$3,'[3]SITC NET EXPORTS-M&amp;E '!$D$3:$V$3,0))/1000000</f>
        <v>66.453457189999995</v>
      </c>
      <c r="O52" s="45">
        <f>INDEX('[3]SITC NET EXPORTS-M&amp;E '!$D$5:$V$60,MATCH($A52,'[3]SITC NET EXPORTS-M&amp;E '!$B$5:$B$60,0),MATCH(O$3,'[3]SITC NET EXPORTS-M&amp;E '!$D$3:$V$3,0))/1000000</f>
        <v>123.04215998000001</v>
      </c>
      <c r="P52" s="45">
        <f>INDEX('[3]SITC NET EXPORTS-M&amp;E '!$D$5:$V$60,MATCH($A52,'[3]SITC NET EXPORTS-M&amp;E '!$B$5:$B$60,0),MATCH(P$3,'[3]SITC NET EXPORTS-M&amp;E '!$D$3:$V$3,0))/1000000</f>
        <v>127.15857789</v>
      </c>
      <c r="Q52" s="45">
        <f>INDEX('[3]SITC NET EXPORTS-M&amp;E '!$D$5:$V$60,MATCH($A52,'[3]SITC NET EXPORTS-M&amp;E '!$B$5:$B$60,0),MATCH(Q$3,'[3]SITC NET EXPORTS-M&amp;E '!$D$3:$V$3,0))/1000000</f>
        <v>181.13189793000001</v>
      </c>
      <c r="R52" s="45">
        <f>INDEX('[3]SITC NET EXPORTS-M&amp;E '!$D$5:$V$60,MATCH($A52,'[3]SITC NET EXPORTS-M&amp;E '!$B$5:$B$60,0),MATCH(R$3,'[3]SITC NET EXPORTS-M&amp;E '!$D$3:$V$3,0))/1000000</f>
        <v>-4.7375719099999962</v>
      </c>
      <c r="S52" s="45">
        <f>INDEX('[3]SITC NET EXPORTS-M&amp;E '!$D$5:$V$60,MATCH($A52,'[3]SITC NET EXPORTS-M&amp;E '!$B$5:$B$60,0),MATCH(S$3,'[3]SITC NET EXPORTS-M&amp;E '!$D$3:$V$3,0))/1000000</f>
        <v>61.018366700000001</v>
      </c>
      <c r="T52" s="45">
        <f>INDEX('[3]SITC NET EXPORTS-M&amp;E '!$D$5:$V$60,MATCH($A52,'[3]SITC NET EXPORTS-M&amp;E '!$B$5:$B$60,0),MATCH(T$3,'[3]SITC NET EXPORTS-M&amp;E '!$D$3:$V$3,0))/1000000</f>
        <v>67.478694250000004</v>
      </c>
      <c r="U52" s="54">
        <v>56.668702000000003</v>
      </c>
      <c r="V52" s="54">
        <v>85.494605000000007</v>
      </c>
      <c r="W52" s="54">
        <v>26.185853000000002</v>
      </c>
      <c r="X52" s="55">
        <v>71.593869999999995</v>
      </c>
    </row>
    <row r="53" spans="1:24" x14ac:dyDescent="0.25">
      <c r="A53" s="36">
        <v>791</v>
      </c>
      <c r="B53" s="25" t="s">
        <v>52</v>
      </c>
      <c r="C53" s="44">
        <v>1</v>
      </c>
      <c r="D53" s="45">
        <f>INDEX('[3]SITC NET EXPORTS-M&amp;E '!$D$5:$V$60,MATCH($A53,'[3]SITC NET EXPORTS-M&amp;E '!$B$5:$B$60,0),MATCH(D$3,'[3]SITC NET EXPORTS-M&amp;E '!$D$3:$V$3,0))/1000000</f>
        <v>0.83569300000000002</v>
      </c>
      <c r="E53" s="45">
        <f>INDEX('[3]SITC NET EXPORTS-M&amp;E '!$D$5:$V$60,MATCH($A53,'[3]SITC NET EXPORTS-M&amp;E '!$B$5:$B$60,0),MATCH(E$3,'[3]SITC NET EXPORTS-M&amp;E '!$D$3:$V$3,0))/1000000</f>
        <v>-1.9422999999999999E-2</v>
      </c>
      <c r="F53" s="45">
        <f>INDEX('[3]SITC NET EXPORTS-M&amp;E '!$D$5:$V$60,MATCH($A53,'[3]SITC NET EXPORTS-M&amp;E '!$B$5:$B$60,0),MATCH(F$3,'[3]SITC NET EXPORTS-M&amp;E '!$D$3:$V$3,0))/1000000</f>
        <v>0.29289700000000002</v>
      </c>
      <c r="G53" s="45">
        <f>INDEX('[3]SITC NET EXPORTS-M&amp;E '!$D$5:$V$60,MATCH($A53,'[3]SITC NET EXPORTS-M&amp;E '!$B$5:$B$60,0),MATCH(G$3,'[3]SITC NET EXPORTS-M&amp;E '!$D$3:$V$3,0))/1000000</f>
        <v>0.27754699999999999</v>
      </c>
      <c r="H53" s="45">
        <f>INDEX('[3]SITC NET EXPORTS-M&amp;E '!$D$5:$V$60,MATCH($A53,'[3]SITC NET EXPORTS-M&amp;E '!$B$5:$B$60,0),MATCH(H$3,'[3]SITC NET EXPORTS-M&amp;E '!$D$3:$V$3,0))/1000000</f>
        <v>-3.8627000000000002E-2</v>
      </c>
      <c r="I53" s="45">
        <f>INDEX('[3]SITC NET EXPORTS-M&amp;E '!$D$5:$V$60,MATCH($A53,'[3]SITC NET EXPORTS-M&amp;E '!$B$5:$B$60,0),MATCH(I$3,'[3]SITC NET EXPORTS-M&amp;E '!$D$3:$V$3,0))/1000000</f>
        <v>0.13161600000000001</v>
      </c>
      <c r="J53" s="45">
        <f>INDEX('[3]SITC NET EXPORTS-M&amp;E '!$D$5:$V$60,MATCH($A53,'[3]SITC NET EXPORTS-M&amp;E '!$B$5:$B$60,0),MATCH(J$3,'[3]SITC NET EXPORTS-M&amp;E '!$D$3:$V$3,0))/1000000</f>
        <v>0.55218199999999995</v>
      </c>
      <c r="K53" s="45">
        <f>INDEX('[3]SITC NET EXPORTS-M&amp;E '!$D$5:$V$60,MATCH($A53,'[3]SITC NET EXPORTS-M&amp;E '!$B$5:$B$60,0),MATCH(K$3,'[3]SITC NET EXPORTS-M&amp;E '!$D$3:$V$3,0))/1000000</f>
        <v>0.12248299999999999</v>
      </c>
      <c r="L53" s="45">
        <f>INDEX('[3]SITC NET EXPORTS-M&amp;E '!$D$5:$V$60,MATCH($A53,'[3]SITC NET EXPORTS-M&amp;E '!$B$5:$B$60,0),MATCH(L$3,'[3]SITC NET EXPORTS-M&amp;E '!$D$3:$V$3,0))/1000000</f>
        <v>0.19459734000000001</v>
      </c>
      <c r="M53" s="45">
        <f>INDEX('[3]SITC NET EXPORTS-M&amp;E '!$D$5:$V$60,MATCH($A53,'[3]SITC NET EXPORTS-M&amp;E '!$B$5:$B$60,0),MATCH(M$3,'[3]SITC NET EXPORTS-M&amp;E '!$D$3:$V$3,0))/1000000</f>
        <v>0.21524684999999999</v>
      </c>
      <c r="N53" s="45">
        <f>INDEX('[3]SITC NET EXPORTS-M&amp;E '!$D$5:$V$60,MATCH($A53,'[3]SITC NET EXPORTS-M&amp;E '!$B$5:$B$60,0),MATCH(N$3,'[3]SITC NET EXPORTS-M&amp;E '!$D$3:$V$3,0))/1000000</f>
        <v>-0.11089459999999998</v>
      </c>
      <c r="O53" s="45">
        <f>INDEX('[3]SITC NET EXPORTS-M&amp;E '!$D$5:$V$60,MATCH($A53,'[3]SITC NET EXPORTS-M&amp;E '!$B$5:$B$60,0),MATCH(O$3,'[3]SITC NET EXPORTS-M&amp;E '!$D$3:$V$3,0))/1000000</f>
        <v>1.1062334599999999</v>
      </c>
      <c r="P53" s="45">
        <f>INDEX('[3]SITC NET EXPORTS-M&amp;E '!$D$5:$V$60,MATCH($A53,'[3]SITC NET EXPORTS-M&amp;E '!$B$5:$B$60,0),MATCH(P$3,'[3]SITC NET EXPORTS-M&amp;E '!$D$3:$V$3,0))/1000000</f>
        <v>1.17042691</v>
      </c>
      <c r="Q53" s="45">
        <f>INDEX('[3]SITC NET EXPORTS-M&amp;E '!$D$5:$V$60,MATCH($A53,'[3]SITC NET EXPORTS-M&amp;E '!$B$5:$B$60,0),MATCH(Q$3,'[3]SITC NET EXPORTS-M&amp;E '!$D$3:$V$3,0))/1000000</f>
        <v>0.35615310999999999</v>
      </c>
      <c r="R53" s="45">
        <f>INDEX('[3]SITC NET EXPORTS-M&amp;E '!$D$5:$V$60,MATCH($A53,'[3]SITC NET EXPORTS-M&amp;E '!$B$5:$B$60,0),MATCH(R$3,'[3]SITC NET EXPORTS-M&amp;E '!$D$3:$V$3,0))/1000000</f>
        <v>0.13802759000000001</v>
      </c>
      <c r="S53" s="45">
        <f>INDEX('[3]SITC NET EXPORTS-M&amp;E '!$D$5:$V$60,MATCH($A53,'[3]SITC NET EXPORTS-M&amp;E '!$B$5:$B$60,0),MATCH(S$3,'[3]SITC NET EXPORTS-M&amp;E '!$D$3:$V$3,0))/1000000</f>
        <v>0.43797792000000002</v>
      </c>
      <c r="T53" s="45">
        <f>INDEX('[3]SITC NET EXPORTS-M&amp;E '!$D$5:$V$60,MATCH($A53,'[3]SITC NET EXPORTS-M&amp;E '!$B$5:$B$60,0),MATCH(T$3,'[3]SITC NET EXPORTS-M&amp;E '!$D$3:$V$3,0))/1000000</f>
        <v>2.0927698699999997</v>
      </c>
      <c r="U53" s="54">
        <v>0.457376</v>
      </c>
      <c r="V53" s="54">
        <v>0.39218500000000001</v>
      </c>
      <c r="W53" s="54">
        <v>0.54078400000000004</v>
      </c>
      <c r="X53" s="55">
        <v>0.39632600000000001</v>
      </c>
    </row>
    <row r="54" spans="1:24" x14ac:dyDescent="0.25">
      <c r="A54" s="36">
        <v>792</v>
      </c>
      <c r="B54" s="25" t="s">
        <v>53</v>
      </c>
      <c r="C54" s="44">
        <v>0.5</v>
      </c>
      <c r="D54" s="45">
        <f>INDEX('[3]SITC NET EXPORTS-M&amp;E '!$D$5:$V$60,MATCH($A54,'[3]SITC NET EXPORTS-M&amp;E '!$B$5:$B$60,0),MATCH(D$3,'[3]SITC NET EXPORTS-M&amp;E '!$D$3:$V$3,0))/1000000</f>
        <v>73.163793999999996</v>
      </c>
      <c r="E54" s="45">
        <f>INDEX('[3]SITC NET EXPORTS-M&amp;E '!$D$5:$V$60,MATCH($A54,'[3]SITC NET EXPORTS-M&amp;E '!$B$5:$B$60,0),MATCH(E$3,'[3]SITC NET EXPORTS-M&amp;E '!$D$3:$V$3,0))/1000000</f>
        <v>573.28753900000004</v>
      </c>
      <c r="F54" s="45">
        <f>INDEX('[3]SITC NET EXPORTS-M&amp;E '!$D$5:$V$60,MATCH($A54,'[3]SITC NET EXPORTS-M&amp;E '!$B$5:$B$60,0),MATCH(F$3,'[3]SITC NET EXPORTS-M&amp;E '!$D$3:$V$3,0))/1000000</f>
        <v>142.40851000000001</v>
      </c>
      <c r="G54" s="45">
        <f>INDEX('[3]SITC NET EXPORTS-M&amp;E '!$D$5:$V$60,MATCH($A54,'[3]SITC NET EXPORTS-M&amp;E '!$B$5:$B$60,0),MATCH(G$3,'[3]SITC NET EXPORTS-M&amp;E '!$D$3:$V$3,0))/1000000</f>
        <v>107.991823</v>
      </c>
      <c r="H54" s="45">
        <f>INDEX('[3]SITC NET EXPORTS-M&amp;E '!$D$5:$V$60,MATCH($A54,'[3]SITC NET EXPORTS-M&amp;E '!$B$5:$B$60,0),MATCH(H$3,'[3]SITC NET EXPORTS-M&amp;E '!$D$3:$V$3,0))/1000000</f>
        <v>-60.256768000000001</v>
      </c>
      <c r="I54" s="45">
        <f>INDEX('[3]SITC NET EXPORTS-M&amp;E '!$D$5:$V$60,MATCH($A54,'[3]SITC NET EXPORTS-M&amp;E '!$B$5:$B$60,0),MATCH(I$3,'[3]SITC NET EXPORTS-M&amp;E '!$D$3:$V$3,0))/1000000</f>
        <v>-34.617052999999999</v>
      </c>
      <c r="J54" s="45">
        <f>INDEX('[3]SITC NET EXPORTS-M&amp;E '!$D$5:$V$60,MATCH($A54,'[3]SITC NET EXPORTS-M&amp;E '!$B$5:$B$60,0),MATCH(J$3,'[3]SITC NET EXPORTS-M&amp;E '!$D$3:$V$3,0))/1000000</f>
        <v>372.04066999999998</v>
      </c>
      <c r="K54" s="45">
        <f>INDEX('[3]SITC NET EXPORTS-M&amp;E '!$D$5:$V$60,MATCH($A54,'[3]SITC NET EXPORTS-M&amp;E '!$B$5:$B$60,0),MATCH(K$3,'[3]SITC NET EXPORTS-M&amp;E '!$D$3:$V$3,0))/1000000</f>
        <v>736.97459300000003</v>
      </c>
      <c r="L54" s="45">
        <f>INDEX('[3]SITC NET EXPORTS-M&amp;E '!$D$5:$V$60,MATCH($A54,'[3]SITC NET EXPORTS-M&amp;E '!$B$5:$B$60,0),MATCH(L$3,'[3]SITC NET EXPORTS-M&amp;E '!$D$3:$V$3,0))/1000000</f>
        <v>3199.3246905599999</v>
      </c>
      <c r="M54" s="45">
        <f>INDEX('[3]SITC NET EXPORTS-M&amp;E '!$D$5:$V$60,MATCH($A54,'[3]SITC NET EXPORTS-M&amp;E '!$B$5:$B$60,0),MATCH(M$3,'[3]SITC NET EXPORTS-M&amp;E '!$D$3:$V$3,0))/1000000</f>
        <v>608.41997679000008</v>
      </c>
      <c r="N54" s="45">
        <f>INDEX('[3]SITC NET EXPORTS-M&amp;E '!$D$5:$V$60,MATCH($A54,'[3]SITC NET EXPORTS-M&amp;E '!$B$5:$B$60,0),MATCH(N$3,'[3]SITC NET EXPORTS-M&amp;E '!$D$3:$V$3,0))/1000000</f>
        <v>-142.59203466999995</v>
      </c>
      <c r="O54" s="45">
        <f>INDEX('[3]SITC NET EXPORTS-M&amp;E '!$D$5:$V$60,MATCH($A54,'[3]SITC NET EXPORTS-M&amp;E '!$B$5:$B$60,0),MATCH(O$3,'[3]SITC NET EXPORTS-M&amp;E '!$D$3:$V$3,0))/1000000</f>
        <v>500.22957564999984</v>
      </c>
      <c r="P54" s="45">
        <f>INDEX('[3]SITC NET EXPORTS-M&amp;E '!$D$5:$V$60,MATCH($A54,'[3]SITC NET EXPORTS-M&amp;E '!$B$5:$B$60,0),MATCH(P$3,'[3]SITC NET EXPORTS-M&amp;E '!$D$3:$V$3,0))/1000000</f>
        <v>-193.34736965999997</v>
      </c>
      <c r="Q54" s="45">
        <f>INDEX('[3]SITC NET EXPORTS-M&amp;E '!$D$5:$V$60,MATCH($A54,'[3]SITC NET EXPORTS-M&amp;E '!$B$5:$B$60,0),MATCH(Q$3,'[3]SITC NET EXPORTS-M&amp;E '!$D$3:$V$3,0))/1000000</f>
        <v>73.345277209999978</v>
      </c>
      <c r="R54" s="45">
        <f>INDEX('[3]SITC NET EXPORTS-M&amp;E '!$D$5:$V$60,MATCH($A54,'[3]SITC NET EXPORTS-M&amp;E '!$B$5:$B$60,0),MATCH(R$3,'[3]SITC NET EXPORTS-M&amp;E '!$D$3:$V$3,0))/1000000</f>
        <v>254.0260460399999</v>
      </c>
      <c r="S54" s="45">
        <f>INDEX('[3]SITC NET EXPORTS-M&amp;E '!$D$5:$V$60,MATCH($A54,'[3]SITC NET EXPORTS-M&amp;E '!$B$5:$B$60,0),MATCH(S$3,'[3]SITC NET EXPORTS-M&amp;E '!$D$3:$V$3,0))/1000000</f>
        <v>74.472064449999991</v>
      </c>
      <c r="T54" s="45">
        <f>INDEX('[3]SITC NET EXPORTS-M&amp;E '!$D$5:$V$60,MATCH($A54,'[3]SITC NET EXPORTS-M&amp;E '!$B$5:$B$60,0),MATCH(T$3,'[3]SITC NET EXPORTS-M&amp;E '!$D$3:$V$3,0))/1000000</f>
        <v>131.71262032000001</v>
      </c>
      <c r="U54" s="54">
        <v>-62.43797</v>
      </c>
      <c r="V54" s="54">
        <v>653.62367600000005</v>
      </c>
      <c r="W54" s="54">
        <v>1608.64564</v>
      </c>
      <c r="X54" s="55">
        <v>201.15312</v>
      </c>
    </row>
    <row r="55" spans="1:24" x14ac:dyDescent="0.25">
      <c r="A55" s="36">
        <v>793</v>
      </c>
      <c r="B55" s="25" t="s">
        <v>54</v>
      </c>
      <c r="C55" s="44">
        <v>0.5</v>
      </c>
      <c r="D55" s="45">
        <f>INDEX('[3]SITC NET EXPORTS-M&amp;E '!$D$5:$V$60,MATCH($A55,'[3]SITC NET EXPORTS-M&amp;E '!$B$5:$B$60,0),MATCH(D$3,'[3]SITC NET EXPORTS-M&amp;E '!$D$3:$V$3,0))/1000000</f>
        <v>686.18439699999999</v>
      </c>
      <c r="E55" s="45">
        <f>INDEX('[3]SITC NET EXPORTS-M&amp;E '!$D$5:$V$60,MATCH($A55,'[3]SITC NET EXPORTS-M&amp;E '!$B$5:$B$60,0),MATCH(E$3,'[3]SITC NET EXPORTS-M&amp;E '!$D$3:$V$3,0))/1000000</f>
        <v>1226.377129</v>
      </c>
      <c r="F55" s="45">
        <f>INDEX('[3]SITC NET EXPORTS-M&amp;E '!$D$5:$V$60,MATCH($A55,'[3]SITC NET EXPORTS-M&amp;E '!$B$5:$B$60,0),MATCH(F$3,'[3]SITC NET EXPORTS-M&amp;E '!$D$3:$V$3,0))/1000000</f>
        <v>46.343252</v>
      </c>
      <c r="G55" s="45">
        <f>INDEX('[3]SITC NET EXPORTS-M&amp;E '!$D$5:$V$60,MATCH($A55,'[3]SITC NET EXPORTS-M&amp;E '!$B$5:$B$60,0),MATCH(G$3,'[3]SITC NET EXPORTS-M&amp;E '!$D$3:$V$3,0))/1000000</f>
        <v>427.78710799999999</v>
      </c>
      <c r="H55" s="45">
        <f>INDEX('[3]SITC NET EXPORTS-M&amp;E '!$D$5:$V$60,MATCH($A55,'[3]SITC NET EXPORTS-M&amp;E '!$B$5:$B$60,0),MATCH(H$3,'[3]SITC NET EXPORTS-M&amp;E '!$D$3:$V$3,0))/1000000</f>
        <v>823.38177900000005</v>
      </c>
      <c r="I55" s="45">
        <f>INDEX('[3]SITC NET EXPORTS-M&amp;E '!$D$5:$V$60,MATCH($A55,'[3]SITC NET EXPORTS-M&amp;E '!$B$5:$B$60,0),MATCH(I$3,'[3]SITC NET EXPORTS-M&amp;E '!$D$3:$V$3,0))/1000000</f>
        <v>406.23858799999999</v>
      </c>
      <c r="J55" s="45">
        <f>INDEX('[3]SITC NET EXPORTS-M&amp;E '!$D$5:$V$60,MATCH($A55,'[3]SITC NET EXPORTS-M&amp;E '!$B$5:$B$60,0),MATCH(J$3,'[3]SITC NET EXPORTS-M&amp;E '!$D$3:$V$3,0))/1000000</f>
        <v>346.79858300000001</v>
      </c>
      <c r="K55" s="45">
        <f>INDEX('[3]SITC NET EXPORTS-M&amp;E '!$D$5:$V$60,MATCH($A55,'[3]SITC NET EXPORTS-M&amp;E '!$B$5:$B$60,0),MATCH(K$3,'[3]SITC NET EXPORTS-M&amp;E '!$D$3:$V$3,0))/1000000</f>
        <v>967.64326600000004</v>
      </c>
      <c r="L55" s="45">
        <f>INDEX('[3]SITC NET EXPORTS-M&amp;E '!$D$5:$V$60,MATCH($A55,'[3]SITC NET EXPORTS-M&amp;E '!$B$5:$B$60,0),MATCH(L$3,'[3]SITC NET EXPORTS-M&amp;E '!$D$3:$V$3,0))/1000000</f>
        <v>4472.7385841200003</v>
      </c>
      <c r="M55" s="45">
        <f>INDEX('[3]SITC NET EXPORTS-M&amp;E '!$D$5:$V$60,MATCH($A55,'[3]SITC NET EXPORTS-M&amp;E '!$B$5:$B$60,0),MATCH(M$3,'[3]SITC NET EXPORTS-M&amp;E '!$D$3:$V$3,0))/1000000</f>
        <v>7390.8369009200005</v>
      </c>
      <c r="N55" s="45">
        <f>INDEX('[3]SITC NET EXPORTS-M&amp;E '!$D$5:$V$60,MATCH($A55,'[3]SITC NET EXPORTS-M&amp;E '!$B$5:$B$60,0),MATCH(N$3,'[3]SITC NET EXPORTS-M&amp;E '!$D$3:$V$3,0))/1000000</f>
        <v>1986.0897054700001</v>
      </c>
      <c r="O55" s="45">
        <f>INDEX('[3]SITC NET EXPORTS-M&amp;E '!$D$5:$V$60,MATCH($A55,'[3]SITC NET EXPORTS-M&amp;E '!$B$5:$B$60,0),MATCH(O$3,'[3]SITC NET EXPORTS-M&amp;E '!$D$3:$V$3,0))/1000000</f>
        <v>2347.0473601500003</v>
      </c>
      <c r="P55" s="45">
        <f>INDEX('[3]SITC NET EXPORTS-M&amp;E '!$D$5:$V$60,MATCH($A55,'[3]SITC NET EXPORTS-M&amp;E '!$B$5:$B$60,0),MATCH(P$3,'[3]SITC NET EXPORTS-M&amp;E '!$D$3:$V$3,0))/1000000</f>
        <v>2148.01078525</v>
      </c>
      <c r="Q55" s="45">
        <f>INDEX('[3]SITC NET EXPORTS-M&amp;E '!$D$5:$V$60,MATCH($A55,'[3]SITC NET EXPORTS-M&amp;E '!$B$5:$B$60,0),MATCH(Q$3,'[3]SITC NET EXPORTS-M&amp;E '!$D$3:$V$3,0))/1000000</f>
        <v>4668.9024689999987</v>
      </c>
      <c r="R55" s="45">
        <f>INDEX('[3]SITC NET EXPORTS-M&amp;E '!$D$5:$V$60,MATCH($A55,'[3]SITC NET EXPORTS-M&amp;E '!$B$5:$B$60,0),MATCH(R$3,'[3]SITC NET EXPORTS-M&amp;E '!$D$3:$V$3,0))/1000000</f>
        <v>1546.4356961200001</v>
      </c>
      <c r="S55" s="45">
        <f>INDEX('[3]SITC NET EXPORTS-M&amp;E '!$D$5:$V$60,MATCH($A55,'[3]SITC NET EXPORTS-M&amp;E '!$B$5:$B$60,0),MATCH(S$3,'[3]SITC NET EXPORTS-M&amp;E '!$D$3:$V$3,0))/1000000</f>
        <v>552.98392500000011</v>
      </c>
      <c r="T55" s="45">
        <f>INDEX('[3]SITC NET EXPORTS-M&amp;E '!$D$5:$V$60,MATCH($A55,'[3]SITC NET EXPORTS-M&amp;E '!$B$5:$B$60,0),MATCH(T$3,'[3]SITC NET EXPORTS-M&amp;E '!$D$3:$V$3,0))/1000000</f>
        <v>710.73691188000009</v>
      </c>
      <c r="U55" s="54">
        <v>1181.133484</v>
      </c>
      <c r="V55" s="54">
        <v>1947.0215350000001</v>
      </c>
      <c r="W55" s="54">
        <v>594.24556600000005</v>
      </c>
      <c r="X55" s="55">
        <v>1212.880811</v>
      </c>
    </row>
    <row r="56" spans="1:24" x14ac:dyDescent="0.25">
      <c r="A56" s="34">
        <v>821</v>
      </c>
      <c r="B56" s="28" t="s">
        <v>55</v>
      </c>
      <c r="C56" s="44">
        <v>0.5</v>
      </c>
      <c r="D56" s="45">
        <f>INDEX('[3]SITC NET EXPORTS-M&amp;E '!$D$5:$V$60,MATCH($A56,'[3]SITC NET EXPORTS-M&amp;E '!$B$5:$B$60,0),MATCH(D$3,'[3]SITC NET EXPORTS-M&amp;E '!$D$3:$V$3,0))/1000000</f>
        <v>173.15626700000001</v>
      </c>
      <c r="E56" s="45">
        <f>INDEX('[3]SITC NET EXPORTS-M&amp;E '!$D$5:$V$60,MATCH($A56,'[3]SITC NET EXPORTS-M&amp;E '!$B$5:$B$60,0),MATCH(E$3,'[3]SITC NET EXPORTS-M&amp;E '!$D$3:$V$3,0))/1000000</f>
        <v>200.78607500000001</v>
      </c>
      <c r="F56" s="45">
        <f>INDEX('[3]SITC NET EXPORTS-M&amp;E '!$D$5:$V$60,MATCH($A56,'[3]SITC NET EXPORTS-M&amp;E '!$B$5:$B$60,0),MATCH(F$3,'[3]SITC NET EXPORTS-M&amp;E '!$D$3:$V$3,0))/1000000</f>
        <v>241.541776</v>
      </c>
      <c r="G56" s="45">
        <f>INDEX('[3]SITC NET EXPORTS-M&amp;E '!$D$5:$V$60,MATCH($A56,'[3]SITC NET EXPORTS-M&amp;E '!$B$5:$B$60,0),MATCH(G$3,'[3]SITC NET EXPORTS-M&amp;E '!$D$3:$V$3,0))/1000000</f>
        <v>264.75614200000001</v>
      </c>
      <c r="H56" s="45">
        <f>INDEX('[3]SITC NET EXPORTS-M&amp;E '!$D$5:$V$60,MATCH($A56,'[3]SITC NET EXPORTS-M&amp;E '!$B$5:$B$60,0),MATCH(H$3,'[3]SITC NET EXPORTS-M&amp;E '!$D$3:$V$3,0))/1000000</f>
        <v>374.52265</v>
      </c>
      <c r="I56" s="45">
        <f>INDEX('[3]SITC NET EXPORTS-M&amp;E '!$D$5:$V$60,MATCH($A56,'[3]SITC NET EXPORTS-M&amp;E '!$B$5:$B$60,0),MATCH(I$3,'[3]SITC NET EXPORTS-M&amp;E '!$D$3:$V$3,0))/1000000</f>
        <v>480.10286600000001</v>
      </c>
      <c r="J56" s="45">
        <f>INDEX('[3]SITC NET EXPORTS-M&amp;E '!$D$5:$V$60,MATCH($A56,'[3]SITC NET EXPORTS-M&amp;E '!$B$5:$B$60,0),MATCH(J$3,'[3]SITC NET EXPORTS-M&amp;E '!$D$3:$V$3,0))/1000000</f>
        <v>335.51052499999997</v>
      </c>
      <c r="K56" s="45">
        <f>INDEX('[3]SITC NET EXPORTS-M&amp;E '!$D$5:$V$60,MATCH($A56,'[3]SITC NET EXPORTS-M&amp;E '!$B$5:$B$60,0),MATCH(K$3,'[3]SITC NET EXPORTS-M&amp;E '!$D$3:$V$3,0))/1000000</f>
        <v>334.523729</v>
      </c>
      <c r="L56" s="45">
        <f>INDEX('[3]SITC NET EXPORTS-M&amp;E '!$D$5:$V$60,MATCH($A56,'[3]SITC NET EXPORTS-M&amp;E '!$B$5:$B$60,0),MATCH(L$3,'[3]SITC NET EXPORTS-M&amp;E '!$D$3:$V$3,0))/1000000</f>
        <v>363.15923136999993</v>
      </c>
      <c r="M56" s="45">
        <f>INDEX('[3]SITC NET EXPORTS-M&amp;E '!$D$5:$V$60,MATCH($A56,'[3]SITC NET EXPORTS-M&amp;E '!$B$5:$B$60,0),MATCH(M$3,'[3]SITC NET EXPORTS-M&amp;E '!$D$3:$V$3,0))/1000000</f>
        <v>466.15353912</v>
      </c>
      <c r="N56" s="45">
        <f>INDEX('[3]SITC NET EXPORTS-M&amp;E '!$D$5:$V$60,MATCH($A56,'[3]SITC NET EXPORTS-M&amp;E '!$B$5:$B$60,0),MATCH(N$3,'[3]SITC NET EXPORTS-M&amp;E '!$D$3:$V$3,0))/1000000</f>
        <v>536.50562079999997</v>
      </c>
      <c r="O56" s="45">
        <f>INDEX('[3]SITC NET EXPORTS-M&amp;E '!$D$5:$V$60,MATCH($A56,'[3]SITC NET EXPORTS-M&amp;E '!$B$5:$B$60,0),MATCH(O$3,'[3]SITC NET EXPORTS-M&amp;E '!$D$3:$V$3,0))/1000000</f>
        <v>531.73369335000007</v>
      </c>
      <c r="P56" s="45">
        <f>INDEX('[3]SITC NET EXPORTS-M&amp;E '!$D$5:$V$60,MATCH($A56,'[3]SITC NET EXPORTS-M&amp;E '!$B$5:$B$60,0),MATCH(P$3,'[3]SITC NET EXPORTS-M&amp;E '!$D$3:$V$3,0))/1000000</f>
        <v>579.05055134000008</v>
      </c>
      <c r="Q56" s="45">
        <f>INDEX('[3]SITC NET EXPORTS-M&amp;E '!$D$5:$V$60,MATCH($A56,'[3]SITC NET EXPORTS-M&amp;E '!$B$5:$B$60,0),MATCH(Q$3,'[3]SITC NET EXPORTS-M&amp;E '!$D$3:$V$3,0))/1000000</f>
        <v>542.61256550999997</v>
      </c>
      <c r="R56" s="45">
        <f>INDEX('[3]SITC NET EXPORTS-M&amp;E '!$D$5:$V$60,MATCH($A56,'[3]SITC NET EXPORTS-M&amp;E '!$B$5:$B$60,0),MATCH(R$3,'[3]SITC NET EXPORTS-M&amp;E '!$D$3:$V$3,0))/1000000</f>
        <v>463.82785752000001</v>
      </c>
      <c r="S56" s="45">
        <f>INDEX('[3]SITC NET EXPORTS-M&amp;E '!$D$5:$V$60,MATCH($A56,'[3]SITC NET EXPORTS-M&amp;E '!$B$5:$B$60,0),MATCH(S$3,'[3]SITC NET EXPORTS-M&amp;E '!$D$3:$V$3,0))/1000000</f>
        <v>432.75224653000004</v>
      </c>
      <c r="T56" s="45">
        <f>INDEX('[3]SITC NET EXPORTS-M&amp;E '!$D$5:$V$60,MATCH($A56,'[3]SITC NET EXPORTS-M&amp;E '!$B$5:$B$60,0),MATCH(T$3,'[3]SITC NET EXPORTS-M&amp;E '!$D$3:$V$3,0))/1000000</f>
        <v>411.62094007000002</v>
      </c>
      <c r="U56" s="54">
        <v>212.98906400000001</v>
      </c>
      <c r="V56" s="54">
        <v>217.75028</v>
      </c>
      <c r="W56" s="54">
        <v>248.68409500000001</v>
      </c>
      <c r="X56" s="55">
        <v>226.565122</v>
      </c>
    </row>
    <row r="57" spans="1:24" x14ac:dyDescent="0.25">
      <c r="A57" s="37">
        <v>891</v>
      </c>
      <c r="B57" s="30" t="s">
        <v>56</v>
      </c>
      <c r="C57" s="44">
        <v>0.9</v>
      </c>
      <c r="D57" s="45">
        <f>INDEX('[3]SITC NET EXPORTS-M&amp;E '!$D$5:$V$60,MATCH($A57,'[3]SITC NET EXPORTS-M&amp;E '!$B$5:$B$60,0),MATCH(D$3,'[3]SITC NET EXPORTS-M&amp;E '!$D$3:$V$3,0))/1000000</f>
        <v>7.0289789999999996</v>
      </c>
      <c r="E57" s="45">
        <f>INDEX('[3]SITC NET EXPORTS-M&amp;E '!$D$5:$V$60,MATCH($A57,'[3]SITC NET EXPORTS-M&amp;E '!$B$5:$B$60,0),MATCH(E$3,'[3]SITC NET EXPORTS-M&amp;E '!$D$3:$V$3,0))/1000000</f>
        <v>8.6583269999999999</v>
      </c>
      <c r="F57" s="45">
        <f>INDEX('[3]SITC NET EXPORTS-M&amp;E '!$D$5:$V$60,MATCH($A57,'[3]SITC NET EXPORTS-M&amp;E '!$B$5:$B$60,0),MATCH(F$3,'[3]SITC NET EXPORTS-M&amp;E '!$D$3:$V$3,0))/1000000</f>
        <v>21.140694</v>
      </c>
      <c r="G57" s="45">
        <f>INDEX('[3]SITC NET EXPORTS-M&amp;E '!$D$5:$V$60,MATCH($A57,'[3]SITC NET EXPORTS-M&amp;E '!$B$5:$B$60,0),MATCH(G$3,'[3]SITC NET EXPORTS-M&amp;E '!$D$3:$V$3,0))/1000000</f>
        <v>21.473981999999999</v>
      </c>
      <c r="H57" s="45">
        <f>INDEX('[3]SITC NET EXPORTS-M&amp;E '!$D$5:$V$60,MATCH($A57,'[3]SITC NET EXPORTS-M&amp;E '!$B$5:$B$60,0),MATCH(H$3,'[3]SITC NET EXPORTS-M&amp;E '!$D$3:$V$3,0))/1000000</f>
        <v>11.574052999999999</v>
      </c>
      <c r="I57" s="45">
        <f>INDEX('[3]SITC NET EXPORTS-M&amp;E '!$D$5:$V$60,MATCH($A57,'[3]SITC NET EXPORTS-M&amp;E '!$B$5:$B$60,0),MATCH(I$3,'[3]SITC NET EXPORTS-M&amp;E '!$D$3:$V$3,0))/1000000</f>
        <v>13.688504999999999</v>
      </c>
      <c r="J57" s="45">
        <f>INDEX('[3]SITC NET EXPORTS-M&amp;E '!$D$5:$V$60,MATCH($A57,'[3]SITC NET EXPORTS-M&amp;E '!$B$5:$B$60,0),MATCH(J$3,'[3]SITC NET EXPORTS-M&amp;E '!$D$3:$V$3,0))/1000000</f>
        <v>13.365837000000001</v>
      </c>
      <c r="K57" s="45">
        <f>INDEX('[3]SITC NET EXPORTS-M&amp;E '!$D$5:$V$60,MATCH($A57,'[3]SITC NET EXPORTS-M&amp;E '!$B$5:$B$60,0),MATCH(K$3,'[3]SITC NET EXPORTS-M&amp;E '!$D$3:$V$3,0))/1000000</f>
        <v>12.475936000000001</v>
      </c>
      <c r="L57" s="45">
        <f>INDEX('[3]SITC NET EXPORTS-M&amp;E '!$D$5:$V$60,MATCH($A57,'[3]SITC NET EXPORTS-M&amp;E '!$B$5:$B$60,0),MATCH(L$3,'[3]SITC NET EXPORTS-M&amp;E '!$D$3:$V$3,0))/1000000</f>
        <v>14.371285149999999</v>
      </c>
      <c r="M57" s="45">
        <f>INDEX('[3]SITC NET EXPORTS-M&amp;E '!$D$5:$V$60,MATCH($A57,'[3]SITC NET EXPORTS-M&amp;E '!$B$5:$B$60,0),MATCH(M$3,'[3]SITC NET EXPORTS-M&amp;E '!$D$3:$V$3,0))/1000000</f>
        <v>14.20342284</v>
      </c>
      <c r="N57" s="45">
        <f>INDEX('[3]SITC NET EXPORTS-M&amp;E '!$D$5:$V$60,MATCH($A57,'[3]SITC NET EXPORTS-M&amp;E '!$B$5:$B$60,0),MATCH(N$3,'[3]SITC NET EXPORTS-M&amp;E '!$D$3:$V$3,0))/1000000</f>
        <v>13.349455559999999</v>
      </c>
      <c r="O57" s="45">
        <f>INDEX('[3]SITC NET EXPORTS-M&amp;E '!$D$5:$V$60,MATCH($A57,'[3]SITC NET EXPORTS-M&amp;E '!$B$5:$B$60,0),MATCH(O$3,'[3]SITC NET EXPORTS-M&amp;E '!$D$3:$V$3,0))/1000000</f>
        <v>15.395528650000003</v>
      </c>
      <c r="P57" s="45">
        <f>INDEX('[3]SITC NET EXPORTS-M&amp;E '!$D$5:$V$60,MATCH($A57,'[3]SITC NET EXPORTS-M&amp;E '!$B$5:$B$60,0),MATCH(P$3,'[3]SITC NET EXPORTS-M&amp;E '!$D$3:$V$3,0))/1000000</f>
        <v>12.393754950000002</v>
      </c>
      <c r="Q57" s="45">
        <f>INDEX('[3]SITC NET EXPORTS-M&amp;E '!$D$5:$V$60,MATCH($A57,'[3]SITC NET EXPORTS-M&amp;E '!$B$5:$B$60,0),MATCH(Q$3,'[3]SITC NET EXPORTS-M&amp;E '!$D$3:$V$3,0))/1000000</f>
        <v>15.674421199999999</v>
      </c>
      <c r="R57" s="45">
        <f>INDEX('[3]SITC NET EXPORTS-M&amp;E '!$D$5:$V$60,MATCH($A57,'[3]SITC NET EXPORTS-M&amp;E '!$B$5:$B$60,0),MATCH(R$3,'[3]SITC NET EXPORTS-M&amp;E '!$D$3:$V$3,0))/1000000</f>
        <v>13.470450969999998</v>
      </c>
      <c r="S57" s="45">
        <f>INDEX('[3]SITC NET EXPORTS-M&amp;E '!$D$5:$V$60,MATCH($A57,'[3]SITC NET EXPORTS-M&amp;E '!$B$5:$B$60,0),MATCH(S$3,'[3]SITC NET EXPORTS-M&amp;E '!$D$3:$V$3,0))/1000000</f>
        <v>11.922874859999999</v>
      </c>
      <c r="T57" s="45">
        <f>INDEX('[3]SITC NET EXPORTS-M&amp;E '!$D$5:$V$60,MATCH($A57,'[3]SITC NET EXPORTS-M&amp;E '!$B$5:$B$60,0),MATCH(T$3,'[3]SITC NET EXPORTS-M&amp;E '!$D$3:$V$3,0))/1000000</f>
        <v>12.666821629999999</v>
      </c>
      <c r="U57" s="54">
        <v>23.873335000000001</v>
      </c>
      <c r="V57" s="54">
        <v>49.524535</v>
      </c>
      <c r="W57" s="54">
        <v>9.9211240000000007</v>
      </c>
      <c r="X57" s="55">
        <v>3.321482</v>
      </c>
    </row>
    <row r="58" spans="1:24" x14ac:dyDescent="0.25">
      <c r="A58" s="38">
        <v>896</v>
      </c>
      <c r="B58" s="31" t="s">
        <v>57</v>
      </c>
      <c r="C58" s="44">
        <v>1</v>
      </c>
      <c r="D58" s="45">
        <f>INDEX('[3]SITC NET EXPORTS-M&amp;E '!$D$5:$V$60,MATCH($A58,'[3]SITC NET EXPORTS-M&amp;E '!$B$5:$B$60,0),MATCH(D$3,'[3]SITC NET EXPORTS-M&amp;E '!$D$3:$V$3,0))/1000000</f>
        <v>-2.3130959999999998</v>
      </c>
      <c r="E58" s="45">
        <f>INDEX('[3]SITC NET EXPORTS-M&amp;E '!$D$5:$V$60,MATCH($A58,'[3]SITC NET EXPORTS-M&amp;E '!$B$5:$B$60,0),MATCH(E$3,'[3]SITC NET EXPORTS-M&amp;E '!$D$3:$V$3,0))/1000000</f>
        <v>-0.84897199999999995</v>
      </c>
      <c r="F58" s="45">
        <f>INDEX('[3]SITC NET EXPORTS-M&amp;E '!$D$5:$V$60,MATCH($A58,'[3]SITC NET EXPORTS-M&amp;E '!$B$5:$B$60,0),MATCH(F$3,'[3]SITC NET EXPORTS-M&amp;E '!$D$3:$V$3,0))/1000000</f>
        <v>-0.80941399999999997</v>
      </c>
      <c r="G58" s="45">
        <f>INDEX('[3]SITC NET EXPORTS-M&amp;E '!$D$5:$V$60,MATCH($A58,'[3]SITC NET EXPORTS-M&amp;E '!$B$5:$B$60,0),MATCH(G$3,'[3]SITC NET EXPORTS-M&amp;E '!$D$3:$V$3,0))/1000000</f>
        <v>1.5698430000000001</v>
      </c>
      <c r="H58" s="45">
        <f>INDEX('[3]SITC NET EXPORTS-M&amp;E '!$D$5:$V$60,MATCH($A58,'[3]SITC NET EXPORTS-M&amp;E '!$B$5:$B$60,0),MATCH(H$3,'[3]SITC NET EXPORTS-M&amp;E '!$D$3:$V$3,0))/1000000</f>
        <v>38.811239</v>
      </c>
      <c r="I58" s="45">
        <f>INDEX('[3]SITC NET EXPORTS-M&amp;E '!$D$5:$V$60,MATCH($A58,'[3]SITC NET EXPORTS-M&amp;E '!$B$5:$B$60,0),MATCH(I$3,'[3]SITC NET EXPORTS-M&amp;E '!$D$3:$V$3,0))/1000000</f>
        <v>40.214978000000002</v>
      </c>
      <c r="J58" s="45">
        <f>INDEX('[3]SITC NET EXPORTS-M&amp;E '!$D$5:$V$60,MATCH($A58,'[3]SITC NET EXPORTS-M&amp;E '!$B$5:$B$60,0),MATCH(J$3,'[3]SITC NET EXPORTS-M&amp;E '!$D$3:$V$3,0))/1000000</f>
        <v>35.092146</v>
      </c>
      <c r="K58" s="45">
        <f>INDEX('[3]SITC NET EXPORTS-M&amp;E '!$D$5:$V$60,MATCH($A58,'[3]SITC NET EXPORTS-M&amp;E '!$B$5:$B$60,0),MATCH(K$3,'[3]SITC NET EXPORTS-M&amp;E '!$D$3:$V$3,0))/1000000</f>
        <v>32.992731999999997</v>
      </c>
      <c r="L58" s="45">
        <f>INDEX('[3]SITC NET EXPORTS-M&amp;E '!$D$5:$V$60,MATCH($A58,'[3]SITC NET EXPORTS-M&amp;E '!$B$5:$B$60,0),MATCH(L$3,'[3]SITC NET EXPORTS-M&amp;E '!$D$3:$V$3,0))/1000000</f>
        <v>35.162904839999996</v>
      </c>
      <c r="M58" s="45">
        <f>INDEX('[3]SITC NET EXPORTS-M&amp;E '!$D$5:$V$60,MATCH($A58,'[3]SITC NET EXPORTS-M&amp;E '!$B$5:$B$60,0),MATCH(M$3,'[3]SITC NET EXPORTS-M&amp;E '!$D$3:$V$3,0))/1000000</f>
        <v>50.945090460000003</v>
      </c>
      <c r="N58" s="45">
        <f>INDEX('[3]SITC NET EXPORTS-M&amp;E '!$D$5:$V$60,MATCH($A58,'[3]SITC NET EXPORTS-M&amp;E '!$B$5:$B$60,0),MATCH(N$3,'[3]SITC NET EXPORTS-M&amp;E '!$D$3:$V$3,0))/1000000</f>
        <v>49.954765389999999</v>
      </c>
      <c r="O58" s="45">
        <f>INDEX('[3]SITC NET EXPORTS-M&amp;E '!$D$5:$V$60,MATCH($A58,'[3]SITC NET EXPORTS-M&amp;E '!$B$5:$B$60,0),MATCH(O$3,'[3]SITC NET EXPORTS-M&amp;E '!$D$3:$V$3,0))/1000000</f>
        <v>50.778571339999999</v>
      </c>
      <c r="P58" s="45">
        <f>INDEX('[3]SITC NET EXPORTS-M&amp;E '!$D$5:$V$60,MATCH($A58,'[3]SITC NET EXPORTS-M&amp;E '!$B$5:$B$60,0),MATCH(P$3,'[3]SITC NET EXPORTS-M&amp;E '!$D$3:$V$3,0))/1000000</f>
        <v>45.990672529999998</v>
      </c>
      <c r="Q58" s="45">
        <f>INDEX('[3]SITC NET EXPORTS-M&amp;E '!$D$5:$V$60,MATCH($A58,'[3]SITC NET EXPORTS-M&amp;E '!$B$5:$B$60,0),MATCH(Q$3,'[3]SITC NET EXPORTS-M&amp;E '!$D$3:$V$3,0))/1000000</f>
        <v>42.848531940000008</v>
      </c>
      <c r="R58" s="45">
        <f>INDEX('[3]SITC NET EXPORTS-M&amp;E '!$D$5:$V$60,MATCH($A58,'[3]SITC NET EXPORTS-M&amp;E '!$B$5:$B$60,0),MATCH(R$3,'[3]SITC NET EXPORTS-M&amp;E '!$D$3:$V$3,0))/1000000</f>
        <v>41.558319700000006</v>
      </c>
      <c r="S58" s="45">
        <f>INDEX('[3]SITC NET EXPORTS-M&amp;E '!$D$5:$V$60,MATCH($A58,'[3]SITC NET EXPORTS-M&amp;E '!$B$5:$B$60,0),MATCH(S$3,'[3]SITC NET EXPORTS-M&amp;E '!$D$3:$V$3,0))/1000000</f>
        <v>37.843336170000001</v>
      </c>
      <c r="T58" s="45">
        <f>INDEX('[3]SITC NET EXPORTS-M&amp;E '!$D$5:$V$60,MATCH($A58,'[3]SITC NET EXPORTS-M&amp;E '!$B$5:$B$60,0),MATCH(T$3,'[3]SITC NET EXPORTS-M&amp;E '!$D$3:$V$3,0))/1000000</f>
        <v>34.121282060000006</v>
      </c>
      <c r="U58" s="54">
        <v>0.76040300000000005</v>
      </c>
      <c r="V58" s="54">
        <v>0.97592000000000001</v>
      </c>
      <c r="W58" s="54">
        <v>-2.1604100000000002</v>
      </c>
      <c r="X58" s="55">
        <v>4.8947089999999998</v>
      </c>
    </row>
    <row r="59" spans="1:24" x14ac:dyDescent="0.25">
      <c r="A59" s="38">
        <v>897</v>
      </c>
      <c r="B59" s="31" t="s">
        <v>58</v>
      </c>
      <c r="C59" s="44">
        <v>1</v>
      </c>
      <c r="D59" s="45">
        <f>INDEX('[3]SITC NET EXPORTS-M&amp;E '!$D$5:$V$60,MATCH($A59,'[3]SITC NET EXPORTS-M&amp;E '!$B$5:$B$60,0),MATCH(D$3,'[3]SITC NET EXPORTS-M&amp;E '!$D$3:$V$3,0))/1000000</f>
        <v>7.4494910000000001</v>
      </c>
      <c r="E59" s="45">
        <f>INDEX('[3]SITC NET EXPORTS-M&amp;E '!$D$5:$V$60,MATCH($A59,'[3]SITC NET EXPORTS-M&amp;E '!$B$5:$B$60,0),MATCH(E$3,'[3]SITC NET EXPORTS-M&amp;E '!$D$3:$V$3,0))/1000000</f>
        <v>6.444134</v>
      </c>
      <c r="F59" s="45">
        <f>INDEX('[3]SITC NET EXPORTS-M&amp;E '!$D$5:$V$60,MATCH($A59,'[3]SITC NET EXPORTS-M&amp;E '!$B$5:$B$60,0),MATCH(F$3,'[3]SITC NET EXPORTS-M&amp;E '!$D$3:$V$3,0))/1000000</f>
        <v>9.5259049999999998</v>
      </c>
      <c r="G59" s="45">
        <f>INDEX('[3]SITC NET EXPORTS-M&amp;E '!$D$5:$V$60,MATCH($A59,'[3]SITC NET EXPORTS-M&amp;E '!$B$5:$B$60,0),MATCH(G$3,'[3]SITC NET EXPORTS-M&amp;E '!$D$3:$V$3,0))/1000000</f>
        <v>11.767341999999999</v>
      </c>
      <c r="H59" s="45">
        <f>INDEX('[3]SITC NET EXPORTS-M&amp;E '!$D$5:$V$60,MATCH($A59,'[3]SITC NET EXPORTS-M&amp;E '!$B$5:$B$60,0),MATCH(H$3,'[3]SITC NET EXPORTS-M&amp;E '!$D$3:$V$3,0))/1000000</f>
        <v>-4.2466949999999999</v>
      </c>
      <c r="I59" s="45">
        <f>INDEX('[3]SITC NET EXPORTS-M&amp;E '!$D$5:$V$60,MATCH($A59,'[3]SITC NET EXPORTS-M&amp;E '!$B$5:$B$60,0),MATCH(I$3,'[3]SITC NET EXPORTS-M&amp;E '!$D$3:$V$3,0))/1000000</f>
        <v>4.6421549999999998</v>
      </c>
      <c r="J59" s="45">
        <f>INDEX('[3]SITC NET EXPORTS-M&amp;E '!$D$5:$V$60,MATCH($A59,'[3]SITC NET EXPORTS-M&amp;E '!$B$5:$B$60,0),MATCH(J$3,'[3]SITC NET EXPORTS-M&amp;E '!$D$3:$V$3,0))/1000000</f>
        <v>-19.743459000000001</v>
      </c>
      <c r="K59" s="45">
        <f>INDEX('[3]SITC NET EXPORTS-M&amp;E '!$D$5:$V$60,MATCH($A59,'[3]SITC NET EXPORTS-M&amp;E '!$B$5:$B$60,0),MATCH(K$3,'[3]SITC NET EXPORTS-M&amp;E '!$D$3:$V$3,0))/1000000</f>
        <v>0.1023</v>
      </c>
      <c r="L59" s="45">
        <f>INDEX('[3]SITC NET EXPORTS-M&amp;E '!$D$5:$V$60,MATCH($A59,'[3]SITC NET EXPORTS-M&amp;E '!$B$5:$B$60,0),MATCH(L$3,'[3]SITC NET EXPORTS-M&amp;E '!$D$3:$V$3,0))/1000000</f>
        <v>-3.7003165899999999</v>
      </c>
      <c r="M59" s="45">
        <f>INDEX('[3]SITC NET EXPORTS-M&amp;E '!$D$5:$V$60,MATCH($A59,'[3]SITC NET EXPORTS-M&amp;E '!$B$5:$B$60,0),MATCH(M$3,'[3]SITC NET EXPORTS-M&amp;E '!$D$3:$V$3,0))/1000000</f>
        <v>-7.1454973299999995</v>
      </c>
      <c r="N59" s="45">
        <f>INDEX('[3]SITC NET EXPORTS-M&amp;E '!$D$5:$V$60,MATCH($A59,'[3]SITC NET EXPORTS-M&amp;E '!$B$5:$B$60,0),MATCH(N$3,'[3]SITC NET EXPORTS-M&amp;E '!$D$3:$V$3,0))/1000000</f>
        <v>0.57572135000000013</v>
      </c>
      <c r="O59" s="45">
        <f>INDEX('[3]SITC NET EXPORTS-M&amp;E '!$D$5:$V$60,MATCH($A59,'[3]SITC NET EXPORTS-M&amp;E '!$B$5:$B$60,0),MATCH(O$3,'[3]SITC NET EXPORTS-M&amp;E '!$D$3:$V$3,0))/1000000</f>
        <v>1.63203608</v>
      </c>
      <c r="P59" s="45">
        <f>INDEX('[3]SITC NET EXPORTS-M&amp;E '!$D$5:$V$60,MATCH($A59,'[3]SITC NET EXPORTS-M&amp;E '!$B$5:$B$60,0),MATCH(P$3,'[3]SITC NET EXPORTS-M&amp;E '!$D$3:$V$3,0))/1000000</f>
        <v>-4.3334267300000002</v>
      </c>
      <c r="Q59" s="45">
        <f>INDEX('[3]SITC NET EXPORTS-M&amp;E '!$D$5:$V$60,MATCH($A59,'[3]SITC NET EXPORTS-M&amp;E '!$B$5:$B$60,0),MATCH(Q$3,'[3]SITC NET EXPORTS-M&amp;E '!$D$3:$V$3,0))/1000000</f>
        <v>3.6069076900000003</v>
      </c>
      <c r="R59" s="45">
        <f>INDEX('[3]SITC NET EXPORTS-M&amp;E '!$D$5:$V$60,MATCH($A59,'[3]SITC NET EXPORTS-M&amp;E '!$B$5:$B$60,0),MATCH(R$3,'[3]SITC NET EXPORTS-M&amp;E '!$D$3:$V$3,0))/1000000</f>
        <v>1.7281167500000001</v>
      </c>
      <c r="S59" s="45">
        <f>INDEX('[3]SITC NET EXPORTS-M&amp;E '!$D$5:$V$60,MATCH($A59,'[3]SITC NET EXPORTS-M&amp;E '!$B$5:$B$60,0),MATCH(S$3,'[3]SITC NET EXPORTS-M&amp;E '!$D$3:$V$3,0))/1000000</f>
        <v>2.1769406</v>
      </c>
      <c r="T59" s="45">
        <f>INDEX('[3]SITC NET EXPORTS-M&amp;E '!$D$5:$V$60,MATCH($A59,'[3]SITC NET EXPORTS-M&amp;E '!$B$5:$B$60,0),MATCH(T$3,'[3]SITC NET EXPORTS-M&amp;E '!$D$3:$V$3,0))/1000000</f>
        <v>1.2464907299999999</v>
      </c>
      <c r="U59" s="54">
        <v>43.876330000000003</v>
      </c>
      <c r="V59" s="54">
        <v>11.205082000000001</v>
      </c>
      <c r="W59" s="54">
        <v>72.295548999999994</v>
      </c>
      <c r="X59" s="55">
        <v>66.290339000000003</v>
      </c>
    </row>
    <row r="60" spans="1:24" x14ac:dyDescent="0.25"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</row>
    <row r="61" spans="1:24" x14ac:dyDescent="0.25">
      <c r="B61" s="14"/>
      <c r="C61" s="14"/>
      <c r="D61" s="14"/>
      <c r="E61" s="14"/>
      <c r="F61" s="14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</row>
    <row r="65" spans="1:3" x14ac:dyDescent="0.25">
      <c r="B65" s="25" t="s">
        <v>65</v>
      </c>
    </row>
    <row r="66" spans="1:3" x14ac:dyDescent="0.25">
      <c r="B66" s="26" t="s">
        <v>67</v>
      </c>
    </row>
    <row r="68" spans="1:3" x14ac:dyDescent="0.25">
      <c r="B68" s="28" t="s">
        <v>66</v>
      </c>
      <c r="C68" s="31"/>
    </row>
    <row r="69" spans="1:3" x14ac:dyDescent="0.25">
      <c r="B69" s="30" t="s">
        <v>70</v>
      </c>
    </row>
    <row r="79" spans="1:3" x14ac:dyDescent="0.25">
      <c r="A79" t="s">
        <v>111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Gross Capital Formation</vt:lpstr>
      <vt:lpstr>Construction</vt:lpstr>
      <vt:lpstr>M&amp;E+Weapon</vt:lpstr>
      <vt:lpstr>Trade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Gross Fixed Capital Formation 2000-2021 Preliminary</dc:title>
  <dc:creator>reanata ramsey</dc:creator>
  <cp:keywords>Gross Fixed Capital Formation 2000-2021 Preliminary</cp:keywords>
  <cp:lastModifiedBy>Mark Ramlochan</cp:lastModifiedBy>
  <cp:lastPrinted>2025-02-04T14:00:11Z</cp:lastPrinted>
  <dcterms:created xsi:type="dcterms:W3CDTF">2017-08-10T17:26:42Z</dcterms:created>
  <dcterms:modified xsi:type="dcterms:W3CDTF">2025-02-04T14:05:54Z</dcterms:modified>
</cp:coreProperties>
</file>